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perez\Desktop\REMISIONES\Fondo de Inversion Estados\Fondos TRIMESTRAL\"/>
    </mc:Choice>
  </mc:AlternateContent>
  <bookViews>
    <workbookView xWindow="0" yWindow="0" windowWidth="20490" windowHeight="7455" tabRatio="876"/>
  </bookViews>
  <sheets>
    <sheet name="Balance General  " sheetId="6" r:id="rId1"/>
    <sheet name="Estado de Resultados " sheetId="9" r:id="rId2"/>
    <sheet name="Flujo de Efectivo" sheetId="16" r:id="rId3"/>
    <sheet name="Estado de Patrimonio" sheetId="18" r:id="rId4"/>
  </sheets>
  <externalReferences>
    <externalReference r:id="rId5"/>
    <externalReference r:id="rId6"/>
  </externalReferences>
  <definedNames>
    <definedName name="_xlnm.Print_Area" localSheetId="0">'Balance General  '!$B$1:$C$34</definedName>
    <definedName name="_xlnm.Print_Area" localSheetId="3">'Estado de Patrimonio'!$A$1:$AE$27</definedName>
    <definedName name="_xlnm.Print_Area" localSheetId="1">'Estado de Resultados '!$B$1:$I$23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6" l="1"/>
  <c r="L19" i="18" l="1"/>
  <c r="G30" i="16" l="1"/>
  <c r="I36" i="16" l="1"/>
  <c r="I30" i="16"/>
  <c r="N21" i="9"/>
  <c r="N15" i="9"/>
  <c r="P21" i="9"/>
  <c r="P23" i="9" s="1"/>
  <c r="U17" i="18" s="1"/>
  <c r="P15" i="9"/>
  <c r="G32" i="6"/>
  <c r="G15" i="6"/>
  <c r="D32" i="6"/>
  <c r="D15" i="6"/>
  <c r="N23" i="9" l="1"/>
  <c r="Z17" i="18"/>
  <c r="U19" i="18"/>
  <c r="I23" i="16"/>
  <c r="I42" i="16" s="1"/>
  <c r="Z19" i="18" l="1"/>
  <c r="C24" i="18" l="1"/>
  <c r="B50" i="16" s="1"/>
  <c r="C23" i="18"/>
  <c r="B49" i="16" s="1"/>
  <c r="G36" i="16"/>
  <c r="E30" i="16"/>
  <c r="G23" i="16"/>
  <c r="B31" i="9"/>
  <c r="H30" i="9"/>
  <c r="B30" i="9"/>
  <c r="G25" i="9"/>
  <c r="H22" i="9"/>
  <c r="H21" i="9" s="1"/>
  <c r="L21" i="9"/>
  <c r="I21" i="9"/>
  <c r="E21" i="9"/>
  <c r="L15" i="9"/>
  <c r="B6" i="9"/>
  <c r="G34" i="6"/>
  <c r="D34" i="6"/>
  <c r="G26" i="6"/>
  <c r="D26" i="6"/>
  <c r="G20" i="6"/>
  <c r="D20" i="6"/>
  <c r="G42" i="16" l="1"/>
  <c r="L23" i="9"/>
  <c r="E23" i="16" s="1"/>
  <c r="E42" i="16" l="1"/>
  <c r="N34" i="9"/>
</calcChain>
</file>

<file path=xl/sharedStrings.xml><?xml version="1.0" encoding="utf-8"?>
<sst xmlns="http://schemas.openxmlformats.org/spreadsheetml/2006/main" count="140" uniqueCount="91">
  <si>
    <t>FONDO DE INVERSIÓN CERRADO INMOBILIARIO EXCEL I</t>
  </si>
  <si>
    <t>En Dólares Americanos US$</t>
  </si>
  <si>
    <t>Activos</t>
  </si>
  <si>
    <t>Efectivo y equivalentes</t>
  </si>
  <si>
    <t>Total activos corrientes</t>
  </si>
  <si>
    <t>Propiedades de inversión</t>
  </si>
  <si>
    <t>Otros activos</t>
  </si>
  <si>
    <t>Total Activos</t>
  </si>
  <si>
    <t>Pasivos y Patrimonio</t>
  </si>
  <si>
    <t>Pasivos</t>
  </si>
  <si>
    <t>Acumulaciones por pagar y otros pasivos</t>
  </si>
  <si>
    <t xml:space="preserve">Total Pasivos </t>
  </si>
  <si>
    <t>Patrimonio</t>
  </si>
  <si>
    <t>Aportes patrimoniales</t>
  </si>
  <si>
    <t>Total Patrimonio</t>
  </si>
  <si>
    <t>Total Pasivos y Patrimonio</t>
  </si>
  <si>
    <t>EXCEL ADMINISTRADORA DE FONDOS</t>
  </si>
  <si>
    <t>MUTUOS DE INVERSION, S.A.</t>
  </si>
  <si>
    <t>Balance General</t>
  </si>
  <si>
    <t>Al 28 de Febrero del 2010</t>
  </si>
  <si>
    <t>( En Pesos Dominicanos)</t>
  </si>
  <si>
    <t>Efectivo en bancos</t>
  </si>
  <si>
    <t>Inversiones a corto plazo en bancos</t>
  </si>
  <si>
    <t>Impuestos pagados por anticipado</t>
  </si>
  <si>
    <t>Otros activos (neto)</t>
  </si>
  <si>
    <t>Pasivos - acumulaciones y retenciones</t>
  </si>
  <si>
    <t>Capital pagado</t>
  </si>
  <si>
    <t>Resultados acumulados ejercicios anteriores</t>
  </si>
  <si>
    <t>Resultados del ejercicio</t>
  </si>
  <si>
    <t>Al 31 de Enero del 2010</t>
  </si>
  <si>
    <t>Arrendamientos por cobrar</t>
  </si>
  <si>
    <t xml:space="preserve">Ingresos operativos </t>
  </si>
  <si>
    <t>Ingresos financieros</t>
  </si>
  <si>
    <t>Pérdida cambiaria</t>
  </si>
  <si>
    <t xml:space="preserve">Otros ingresos </t>
  </si>
  <si>
    <t>Gastos:</t>
  </si>
  <si>
    <t>Gastos generales y administrativos</t>
  </si>
  <si>
    <t>Gastos financieros</t>
  </si>
  <si>
    <t>Cargos bancarios</t>
  </si>
  <si>
    <t>NOELIA PÉREZ</t>
  </si>
  <si>
    <t>CONTADORA Y EJEC. PRINCIPAL FINANZAS</t>
  </si>
  <si>
    <t>Rendimientos por Cobrar</t>
  </si>
  <si>
    <t xml:space="preserve">Rendimientos pendientes de distribución </t>
  </si>
  <si>
    <t>Inversiones en titulos valores</t>
  </si>
  <si>
    <t>Utilidad en valoracion de inversiones</t>
  </si>
  <si>
    <t xml:space="preserve">Trimestre </t>
  </si>
  <si>
    <t>Flujos de Efectivo de Actividades de Operación:</t>
  </si>
  <si>
    <t>Resultado Neto del Ejercicio</t>
  </si>
  <si>
    <t>Cambios en:</t>
  </si>
  <si>
    <t>Efectivo neto usado en las actividades de operación</t>
  </si>
  <si>
    <t>Efectivo usado en las actividades de inversión:</t>
  </si>
  <si>
    <t>Efectivo neto provisto por las actividades de inversión</t>
  </si>
  <si>
    <t>Flujos de efectivo de las actividades de financiamiento:</t>
  </si>
  <si>
    <t>Efectivo neto por las actividades de financiamiento</t>
  </si>
  <si>
    <t>Aumento neto (disminución) en el efectivo en bancos</t>
  </si>
  <si>
    <t>Efectivo en bancos al inicio del trimestre</t>
  </si>
  <si>
    <t>Efectivo en bancos al final del trimestre</t>
  </si>
  <si>
    <t xml:space="preserve">Estado de Resultados Trimestral </t>
  </si>
  <si>
    <t xml:space="preserve">Estado de Situación Trimestral </t>
  </si>
  <si>
    <t xml:space="preserve">Estado de Flujos de Efectivo </t>
  </si>
  <si>
    <t xml:space="preserve">Arrendamientos por cobrar </t>
  </si>
  <si>
    <t>Adquisición de propiedad de inversión</t>
  </si>
  <si>
    <t xml:space="preserve">Dividendos pagados </t>
  </si>
  <si>
    <t>Aumento inversiones a largo plazo</t>
  </si>
  <si>
    <t xml:space="preserve">Estado de Cambios en el Patrimonio </t>
  </si>
  <si>
    <t xml:space="preserve">Aportes </t>
  </si>
  <si>
    <t>Valoración</t>
  </si>
  <si>
    <t>Total</t>
  </si>
  <si>
    <t>Patrimoniales</t>
  </si>
  <si>
    <t>Inversiones</t>
  </si>
  <si>
    <t>Acumuladas</t>
  </si>
  <si>
    <t>Resultado del periodo</t>
  </si>
  <si>
    <t xml:space="preserve"> NOELIA PÉREZ</t>
  </si>
  <si>
    <t>Utilidad neta</t>
  </si>
  <si>
    <t>Rendimientos por cobrar</t>
  </si>
  <si>
    <t>Utilidades</t>
  </si>
  <si>
    <t>US$</t>
  </si>
  <si>
    <t xml:space="preserve">BANAHÍ TAVÁREZ </t>
  </si>
  <si>
    <t>VICEPRESIDENTE - TESORERA</t>
  </si>
  <si>
    <t>Saldos al 01 de enero de  2017</t>
  </si>
  <si>
    <t>Saldos al 30 septiembre de 2017</t>
  </si>
  <si>
    <t>Al 30 de septiembre de 2017 y 2016</t>
  </si>
  <si>
    <t xml:space="preserve"> Al  30 de septiembre de 2017 y 2016 </t>
  </si>
  <si>
    <t>julio-septiembre  2017</t>
  </si>
  <si>
    <t>julio-septiembre 2016</t>
  </si>
  <si>
    <t>Septiembre 2017</t>
  </si>
  <si>
    <t>Septiembre 2016</t>
  </si>
  <si>
    <t xml:space="preserve">Acumulado </t>
  </si>
  <si>
    <t>Trimestre terminado al 30 de septiembre de 2017</t>
  </si>
  <si>
    <t>Ajustes:</t>
  </si>
  <si>
    <t xml:space="preserve">Cambios en valor razonable propiedad de inversion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</si>
</sst>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_);_(* \(#,##0\);_(* &quot;-&quot;??_);_(@_)"/>
    <numFmt numFmtId="166" formatCode="_-* #,##0\ _€_-;\-* #,##0\ _€_-;_-* &quot;-&quot;??\ _€_-;_-@_-"/>
    <numFmt numFmtId="167" formatCode="_(* #,##0.00_);_(* \(#,##0.00\);_(* &quot;-&quot;??_);_(@_)"/>
    <numFmt numFmtId="168" formatCode="#,##0_ ;\-#,##0\ "/>
    <numFmt numFmtId="170" formatCode="_(* #,##0.0000_);_(* \(#,##0.0000\);_(* &quot;-&quot;??_);_(@_)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2"/>
      <color rgb="FF000000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b/>
      <u val="doubleAccounting"/>
      <sz val="12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6" fillId="0" borderId="0" xfId="0" applyFont="1"/>
    <xf numFmtId="0" fontId="6" fillId="2" borderId="0" xfId="0" applyFont="1" applyFill="1"/>
    <xf numFmtId="164" fontId="7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164" fontId="6" fillId="0" borderId="0" xfId="1" applyFont="1"/>
    <xf numFmtId="165" fontId="7" fillId="2" borderId="0" xfId="2" applyNumberFormat="1" applyFont="1" applyFill="1" applyAlignment="1">
      <alignment horizontal="center"/>
    </xf>
    <xf numFmtId="43" fontId="6" fillId="0" borderId="0" xfId="0" applyNumberFormat="1" applyFont="1"/>
    <xf numFmtId="0" fontId="7" fillId="0" borderId="0" xfId="0" applyFont="1"/>
    <xf numFmtId="0" fontId="7" fillId="2" borderId="0" xfId="2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Fill="1"/>
    <xf numFmtId="37" fontId="6" fillId="2" borderId="0" xfId="1" applyNumberFormat="1" applyFont="1" applyFill="1" applyAlignment="1">
      <alignment horizontal="right"/>
    </xf>
    <xf numFmtId="37" fontId="6" fillId="0" borderId="0" xfId="1" applyNumberFormat="1" applyFont="1" applyFill="1" applyAlignment="1">
      <alignment horizontal="right"/>
    </xf>
    <xf numFmtId="164" fontId="6" fillId="0" borderId="0" xfId="1" applyFont="1" applyFill="1"/>
    <xf numFmtId="43" fontId="6" fillId="0" borderId="0" xfId="0" applyNumberFormat="1" applyFont="1" applyFill="1"/>
    <xf numFmtId="164" fontId="6" fillId="0" borderId="0" xfId="1" applyFont="1" applyBorder="1" applyAlignment="1">
      <alignment horizontal="right"/>
    </xf>
    <xf numFmtId="37" fontId="6" fillId="0" borderId="0" xfId="1" applyNumberFormat="1" applyFont="1" applyBorder="1" applyAlignment="1">
      <alignment horizontal="right"/>
    </xf>
    <xf numFmtId="37" fontId="6" fillId="0" borderId="0" xfId="1" applyNumberFormat="1" applyFont="1" applyAlignment="1">
      <alignment horizontal="right"/>
    </xf>
    <xf numFmtId="37" fontId="6" fillId="0" borderId="0" xfId="1" applyNumberFormat="1" applyFont="1" applyAlignment="1">
      <alignment horizontal="left"/>
    </xf>
    <xf numFmtId="37" fontId="6" fillId="2" borderId="1" xfId="1" applyNumberFormat="1" applyFont="1" applyFill="1" applyBorder="1" applyAlignment="1">
      <alignment horizontal="right"/>
    </xf>
    <xf numFmtId="37" fontId="6" fillId="0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37" fontId="6" fillId="2" borderId="0" xfId="1" applyNumberFormat="1" applyFont="1" applyFill="1" applyBorder="1" applyAlignment="1">
      <alignment horizontal="right"/>
    </xf>
    <xf numFmtId="37" fontId="7" fillId="2" borderId="0" xfId="1" applyNumberFormat="1" applyFont="1" applyFill="1" applyBorder="1" applyAlignment="1">
      <alignment horizontal="right"/>
    </xf>
    <xf numFmtId="37" fontId="6" fillId="0" borderId="0" xfId="0" applyNumberFormat="1" applyFont="1"/>
    <xf numFmtId="37" fontId="7" fillId="2" borderId="3" xfId="1" applyNumberFormat="1" applyFont="1" applyFill="1" applyBorder="1" applyAlignment="1">
      <alignment horizontal="right"/>
    </xf>
    <xf numFmtId="39" fontId="6" fillId="0" borderId="0" xfId="0" applyNumberFormat="1" applyFont="1" applyFill="1"/>
    <xf numFmtId="37" fontId="7" fillId="0" borderId="0" xfId="1" applyNumberFormat="1" applyFont="1" applyFill="1" applyBorder="1" applyAlignment="1">
      <alignment horizontal="right"/>
    </xf>
    <xf numFmtId="37" fontId="6" fillId="2" borderId="0" xfId="0" applyNumberFormat="1" applyFont="1" applyFill="1"/>
    <xf numFmtId="164" fontId="6" fillId="2" borderId="0" xfId="1" applyFont="1" applyFill="1"/>
    <xf numFmtId="166" fontId="6" fillId="0" borderId="0" xfId="1" applyNumberFormat="1" applyFont="1" applyFill="1"/>
    <xf numFmtId="0" fontId="0" fillId="0" borderId="1" xfId="0" applyBorder="1"/>
    <xf numFmtId="0" fontId="6" fillId="0" borderId="0" xfId="0" applyFont="1" applyBorder="1"/>
    <xf numFmtId="164" fontId="6" fillId="0" borderId="0" xfId="1" applyFont="1" applyBorder="1"/>
    <xf numFmtId="37" fontId="6" fillId="0" borderId="0" xfId="0" applyNumberFormat="1" applyFont="1" applyBorder="1"/>
    <xf numFmtId="37" fontId="7" fillId="0" borderId="2" xfId="1" applyNumberFormat="1" applyFont="1" applyFill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/>
    <xf numFmtId="39" fontId="6" fillId="0" borderId="0" xfId="0" applyNumberFormat="1" applyFont="1"/>
    <xf numFmtId="0" fontId="11" fillId="0" borderId="0" xfId="0" applyFont="1"/>
    <xf numFmtId="39" fontId="6" fillId="0" borderId="0" xfId="1" applyNumberFormat="1" applyFont="1"/>
    <xf numFmtId="39" fontId="7" fillId="2" borderId="0" xfId="2" applyNumberFormat="1" applyFont="1" applyFill="1" applyAlignment="1">
      <alignment horizontal="center"/>
    </xf>
    <xf numFmtId="164" fontId="7" fillId="2" borderId="0" xfId="1" applyFont="1" applyFill="1" applyBorder="1" applyAlignment="1">
      <alignment horizontal="center"/>
    </xf>
    <xf numFmtId="39" fontId="7" fillId="2" borderId="0" xfId="2" applyNumberFormat="1" applyFont="1" applyFill="1" applyBorder="1" applyAlignment="1">
      <alignment horizontal="center"/>
    </xf>
    <xf numFmtId="0" fontId="7" fillId="2" borderId="0" xfId="0" applyFont="1" applyFill="1"/>
    <xf numFmtId="39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164" fontId="12" fillId="2" borderId="0" xfId="1" applyFont="1" applyFill="1"/>
    <xf numFmtId="0" fontId="6" fillId="2" borderId="0" xfId="1" applyNumberFormat="1" applyFont="1" applyFill="1" applyAlignment="1">
      <alignment horizontal="right"/>
    </xf>
    <xf numFmtId="39" fontId="6" fillId="0" borderId="1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164" fontId="6" fillId="0" borderId="0" xfId="0" applyNumberFormat="1" applyFont="1"/>
    <xf numFmtId="39" fontId="6" fillId="0" borderId="0" xfId="0" applyNumberFormat="1" applyFont="1" applyBorder="1" applyAlignment="1">
      <alignment horizontal="right"/>
    </xf>
    <xf numFmtId="39" fontId="6" fillId="0" borderId="0" xfId="1" applyNumberFormat="1" applyFont="1" applyAlignment="1">
      <alignment horizontal="right"/>
    </xf>
    <xf numFmtId="39" fontId="6" fillId="2" borderId="0" xfId="0" applyNumberFormat="1" applyFont="1" applyFill="1" applyAlignment="1">
      <alignment horizontal="right"/>
    </xf>
    <xf numFmtId="164" fontId="6" fillId="0" borderId="1" xfId="1" applyFont="1" applyBorder="1"/>
    <xf numFmtId="164" fontId="12" fillId="0" borderId="0" xfId="1" applyFont="1"/>
    <xf numFmtId="39" fontId="6" fillId="0" borderId="0" xfId="1" applyNumberFormat="1" applyFont="1" applyBorder="1" applyAlignment="1">
      <alignment horizontal="right"/>
    </xf>
    <xf numFmtId="164" fontId="6" fillId="0" borderId="0" xfId="1" applyFont="1" applyBorder="1" applyAlignment="1">
      <alignment horizontal="center"/>
    </xf>
    <xf numFmtId="39" fontId="6" fillId="0" borderId="0" xfId="1" applyNumberFormat="1" applyFont="1" applyBorder="1" applyAlignment="1">
      <alignment horizontal="center"/>
    </xf>
    <xf numFmtId="164" fontId="13" fillId="0" borderId="0" xfId="1" applyFont="1" applyAlignment="1">
      <alignment horizontal="center"/>
    </xf>
    <xf numFmtId="41" fontId="7" fillId="0" borderId="0" xfId="0" applyNumberFormat="1" applyFont="1" applyBorder="1" applyAlignment="1"/>
    <xf numFmtId="0" fontId="13" fillId="0" borderId="0" xfId="0" applyFont="1" applyAlignment="1">
      <alignment horizontal="center"/>
    </xf>
    <xf numFmtId="39" fontId="6" fillId="0" borderId="0" xfId="1" applyNumberFormat="1" applyFont="1" applyBorder="1"/>
    <xf numFmtId="0" fontId="7" fillId="0" borderId="0" xfId="0" applyFont="1" applyFill="1"/>
    <xf numFmtId="0" fontId="0" fillId="0" borderId="0" xfId="0" applyBorder="1"/>
    <xf numFmtId="39" fontId="0" fillId="0" borderId="0" xfId="0" applyNumberFormat="1" applyBorder="1"/>
    <xf numFmtId="0" fontId="14" fillId="0" borderId="5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39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39" fontId="14" fillId="0" borderId="0" xfId="0" applyNumberFormat="1" applyFont="1" applyAlignment="1">
      <alignment horizontal="left" vertical="top" wrapText="1"/>
    </xf>
    <xf numFmtId="37" fontId="6" fillId="0" borderId="1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37" fontId="7" fillId="0" borderId="3" xfId="1" applyNumberFormat="1" applyFont="1" applyFill="1" applyBorder="1" applyAlignment="1">
      <alignment horizontal="right"/>
    </xf>
    <xf numFmtId="37" fontId="7" fillId="0" borderId="4" xfId="1" applyNumberFormat="1" applyFont="1" applyFill="1" applyBorder="1" applyAlignment="1">
      <alignment horizontal="right"/>
    </xf>
    <xf numFmtId="0" fontId="0" fillId="2" borderId="0" xfId="0" applyFill="1"/>
    <xf numFmtId="0" fontId="14" fillId="0" borderId="0" xfId="0" applyFont="1" applyAlignment="1">
      <alignment horizontal="left" vertical="top" wrapText="1"/>
    </xf>
    <xf numFmtId="164" fontId="6" fillId="0" borderId="0" xfId="1" applyFont="1" applyFill="1" applyBorder="1" applyAlignment="1">
      <alignment horizontal="right"/>
    </xf>
    <xf numFmtId="164" fontId="6" fillId="0" borderId="0" xfId="1" applyFont="1" applyFill="1" applyAlignment="1">
      <alignment horizontal="right"/>
    </xf>
    <xf numFmtId="165" fontId="11" fillId="2" borderId="0" xfId="4" applyNumberFormat="1" applyFont="1" applyFill="1"/>
    <xf numFmtId="165" fontId="6" fillId="2" borderId="0" xfId="4" applyNumberFormat="1" applyFont="1" applyFill="1"/>
    <xf numFmtId="165" fontId="6" fillId="2" borderId="0" xfId="4" applyNumberFormat="1" applyFont="1" applyFill="1" applyAlignment="1">
      <alignment horizontal="center"/>
    </xf>
    <xf numFmtId="165" fontId="7" fillId="2" borderId="0" xfId="5" applyNumberFormat="1" applyFont="1" applyFill="1" applyAlignment="1">
      <alignment horizontal="center"/>
    </xf>
    <xf numFmtId="0" fontId="17" fillId="2" borderId="0" xfId="4" applyFont="1" applyFill="1" applyAlignment="1"/>
    <xf numFmtId="165" fontId="6" fillId="2" borderId="0" xfId="4" applyNumberFormat="1" applyFont="1" applyFill="1" applyAlignment="1"/>
    <xf numFmtId="0" fontId="18" fillId="2" borderId="0" xfId="4" applyFont="1" applyFill="1" applyAlignment="1"/>
    <xf numFmtId="165" fontId="7" fillId="2" borderId="0" xfId="6" applyNumberFormat="1" applyFont="1" applyFill="1" applyAlignment="1">
      <alignment horizontal="right"/>
    </xf>
    <xf numFmtId="165" fontId="7" fillId="2" borderId="0" xfId="4" applyNumberFormat="1" applyFont="1" applyFill="1" applyAlignment="1"/>
    <xf numFmtId="165" fontId="7" fillId="2" borderId="0" xfId="4" applyNumberFormat="1" applyFont="1" applyFill="1"/>
    <xf numFmtId="0" fontId="17" fillId="2" borderId="0" xfId="4" applyFont="1" applyFill="1" applyAlignment="1">
      <alignment horizontal="left"/>
    </xf>
    <xf numFmtId="165" fontId="6" fillId="2" borderId="0" xfId="6" applyNumberFormat="1" applyFont="1" applyFill="1" applyAlignment="1">
      <alignment horizontal="right"/>
    </xf>
    <xf numFmtId="165" fontId="6" fillId="2" borderId="0" xfId="6" applyNumberFormat="1" applyFont="1" applyFill="1" applyAlignment="1"/>
    <xf numFmtId="165" fontId="6" fillId="2" borderId="0" xfId="6" applyNumberFormat="1" applyFont="1" applyFill="1"/>
    <xf numFmtId="0" fontId="17" fillId="2" borderId="0" xfId="4" applyFont="1" applyFill="1" applyAlignment="1">
      <alignment horizontal="left" indent="1"/>
    </xf>
    <xf numFmtId="165" fontId="6" fillId="2" borderId="0" xfId="6" applyNumberFormat="1" applyFont="1" applyFill="1" applyBorder="1" applyAlignment="1">
      <alignment horizontal="right"/>
    </xf>
    <xf numFmtId="165" fontId="7" fillId="2" borderId="0" xfId="6" applyNumberFormat="1" applyFont="1" applyFill="1" applyBorder="1"/>
    <xf numFmtId="0" fontId="18" fillId="2" borderId="0" xfId="4" applyFont="1" applyFill="1" applyAlignment="1">
      <alignment horizontal="left"/>
    </xf>
    <xf numFmtId="165" fontId="18" fillId="2" borderId="0" xfId="6" applyNumberFormat="1" applyFont="1" applyFill="1" applyAlignment="1">
      <alignment horizontal="left"/>
    </xf>
    <xf numFmtId="0" fontId="6" fillId="0" borderId="0" xfId="4" applyFont="1" applyFill="1"/>
    <xf numFmtId="165" fontId="6" fillId="2" borderId="0" xfId="5" applyNumberFormat="1" applyFont="1" applyFill="1"/>
    <xf numFmtId="165" fontId="7" fillId="2" borderId="5" xfId="6" applyNumberFormat="1" applyFont="1" applyFill="1" applyBorder="1"/>
    <xf numFmtId="165" fontId="6" fillId="2" borderId="0" xfId="6" applyNumberFormat="1" applyFont="1" applyFill="1" applyBorder="1"/>
    <xf numFmtId="165" fontId="18" fillId="2" borderId="2" xfId="6" applyNumberFormat="1" applyFont="1" applyFill="1" applyBorder="1" applyAlignment="1"/>
    <xf numFmtId="0" fontId="6" fillId="2" borderId="0" xfId="4" applyFont="1" applyFill="1"/>
    <xf numFmtId="166" fontId="17" fillId="2" borderId="0" xfId="6" applyNumberFormat="1" applyFont="1" applyFill="1" applyAlignment="1">
      <alignment horizontal="left" indent="7"/>
    </xf>
    <xf numFmtId="43" fontId="6" fillId="2" borderId="0" xfId="4" applyNumberFormat="1" applyFont="1" applyFill="1"/>
    <xf numFmtId="37" fontId="6" fillId="0" borderId="0" xfId="6" applyNumberFormat="1" applyFont="1" applyFill="1" applyAlignment="1">
      <alignment horizontal="right"/>
    </xf>
    <xf numFmtId="0" fontId="7" fillId="2" borderId="0" xfId="5" applyNumberFormat="1" applyFont="1" applyFill="1" applyBorder="1" applyAlignment="1">
      <alignment horizontal="center"/>
    </xf>
    <xf numFmtId="164" fontId="7" fillId="0" borderId="0" xfId="1" applyFont="1" applyBorder="1" applyAlignment="1">
      <alignment horizontal="center"/>
    </xf>
    <xf numFmtId="165" fontId="7" fillId="2" borderId="0" xfId="5" applyNumberFormat="1" applyFont="1" applyFill="1" applyBorder="1" applyAlignment="1">
      <alignment horizontal="center"/>
    </xf>
    <xf numFmtId="0" fontId="6" fillId="0" borderId="0" xfId="0" applyFont="1" applyFill="1" applyBorder="1"/>
    <xf numFmtId="166" fontId="6" fillId="0" borderId="0" xfId="1" applyNumberFormat="1" applyFont="1" applyFill="1" applyBorder="1"/>
    <xf numFmtId="0" fontId="14" fillId="0" borderId="0" xfId="0" applyFont="1" applyBorder="1" applyAlignment="1">
      <alignment horizontal="left" vertical="top" wrapText="1"/>
    </xf>
    <xf numFmtId="165" fontId="18" fillId="2" borderId="0" xfId="6" applyNumberFormat="1" applyFont="1" applyFill="1" applyBorder="1" applyAlignment="1"/>
    <xf numFmtId="165" fontId="6" fillId="2" borderId="1" xfId="4" applyNumberFormat="1" applyFont="1" applyFill="1" applyBorder="1"/>
    <xf numFmtId="165" fontId="6" fillId="2" borderId="0" xfId="0" applyNumberFormat="1" applyFont="1" applyFill="1"/>
    <xf numFmtId="0" fontId="17" fillId="2" borderId="0" xfId="0" applyFont="1" applyFill="1" applyAlignment="1">
      <alignment horizontal="left" indent="1"/>
    </xf>
    <xf numFmtId="165" fontId="6" fillId="2" borderId="0" xfId="1" applyNumberFormat="1" applyFont="1" applyFill="1" applyAlignment="1"/>
    <xf numFmtId="165" fontId="6" fillId="2" borderId="0" xfId="1" applyNumberFormat="1" applyFont="1" applyFill="1" applyAlignment="1">
      <alignment horizontal="right"/>
    </xf>
    <xf numFmtId="165" fontId="6" fillId="2" borderId="0" xfId="1" applyNumberFormat="1" applyFont="1" applyFill="1"/>
    <xf numFmtId="165" fontId="6" fillId="2" borderId="0" xfId="4" applyNumberFormat="1" applyFont="1" applyFill="1" applyBorder="1"/>
    <xf numFmtId="165" fontId="11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1" fillId="2" borderId="0" xfId="0" applyFont="1" applyFill="1" applyBorder="1"/>
    <xf numFmtId="0" fontId="20" fillId="2" borderId="0" xfId="0" applyFont="1" applyFill="1" applyAlignment="1">
      <alignment horizontal="center"/>
    </xf>
    <xf numFmtId="0" fontId="20" fillId="2" borderId="0" xfId="0" applyFont="1" applyFill="1"/>
    <xf numFmtId="0" fontId="22" fillId="2" borderId="0" xfId="0" applyFont="1" applyFill="1"/>
    <xf numFmtId="0" fontId="11" fillId="2" borderId="0" xfId="0" applyFont="1" applyFill="1" applyAlignment="1">
      <alignment horizontal="left"/>
    </xf>
    <xf numFmtId="166" fontId="11" fillId="2" borderId="0" xfId="1" applyNumberFormat="1" applyFont="1" applyFill="1" applyAlignment="1">
      <alignment horizontal="right"/>
    </xf>
    <xf numFmtId="166" fontId="11" fillId="2" borderId="0" xfId="1" applyNumberFormat="1" applyFont="1" applyFill="1"/>
    <xf numFmtId="165" fontId="20" fillId="2" borderId="0" xfId="1" applyNumberFormat="1" applyFont="1" applyFill="1" applyBorder="1" applyAlignment="1">
      <alignment horizontal="right"/>
    </xf>
    <xf numFmtId="165" fontId="0" fillId="2" borderId="0" xfId="0" applyNumberFormat="1" applyFill="1"/>
    <xf numFmtId="165" fontId="11" fillId="2" borderId="0" xfId="1" applyNumberFormat="1" applyFont="1" applyFill="1" applyAlignment="1">
      <alignment horizontal="right"/>
    </xf>
    <xf numFmtId="166" fontId="23" fillId="2" borderId="0" xfId="1" applyNumberFormat="1" applyFont="1" applyFill="1" applyBorder="1" applyAlignment="1">
      <alignment horizontal="right"/>
    </xf>
    <xf numFmtId="166" fontId="23" fillId="2" borderId="0" xfId="1" applyNumberFormat="1" applyFont="1" applyFill="1" applyBorder="1"/>
    <xf numFmtId="166" fontId="24" fillId="2" borderId="0" xfId="1" applyNumberFormat="1" applyFont="1" applyFill="1" applyBorder="1" applyAlignment="1">
      <alignment horizontal="right"/>
    </xf>
    <xf numFmtId="166" fontId="24" fillId="2" borderId="0" xfId="1" applyNumberFormat="1" applyFont="1" applyFill="1" applyBorder="1"/>
    <xf numFmtId="165" fontId="20" fillId="2" borderId="0" xfId="1" applyNumberFormat="1" applyFont="1" applyFill="1" applyAlignment="1">
      <alignment horizontal="right"/>
    </xf>
    <xf numFmtId="0" fontId="20" fillId="2" borderId="0" xfId="0" applyFont="1" applyFill="1" applyAlignment="1">
      <alignment horizontal="left"/>
    </xf>
    <xf numFmtId="166" fontId="20" fillId="2" borderId="0" xfId="1" applyNumberFormat="1" applyFont="1" applyFill="1" applyBorder="1" applyAlignment="1">
      <alignment horizontal="right"/>
    </xf>
    <xf numFmtId="165" fontId="20" fillId="2" borderId="0" xfId="1" applyNumberFormat="1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0" fontId="0" fillId="2" borderId="0" xfId="0" applyFill="1" applyBorder="1"/>
    <xf numFmtId="166" fontId="20" fillId="2" borderId="0" xfId="1" applyNumberFormat="1" applyFont="1" applyFill="1" applyBorder="1"/>
    <xf numFmtId="166" fontId="11" fillId="2" borderId="0" xfId="1" applyNumberFormat="1" applyFont="1" applyFill="1" applyBorder="1"/>
    <xf numFmtId="0" fontId="6" fillId="0" borderId="0" xfId="0" applyFont="1" applyAlignment="1"/>
    <xf numFmtId="164" fontId="6" fillId="0" borderId="1" xfId="1" applyFont="1" applyFill="1" applyBorder="1" applyAlignment="1">
      <alignment horizontal="right"/>
    </xf>
    <xf numFmtId="165" fontId="19" fillId="2" borderId="0" xfId="4" applyNumberFormat="1" applyFont="1" applyFill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5" fontId="7" fillId="2" borderId="0" xfId="5" applyNumberFormat="1" applyFont="1" applyFill="1" applyAlignment="1">
      <alignment horizontal="center"/>
    </xf>
    <xf numFmtId="165" fontId="19" fillId="2" borderId="0" xfId="4" applyNumberFormat="1" applyFont="1" applyFill="1" applyAlignment="1">
      <alignment horizontal="left" vertical="top" wrapText="1"/>
    </xf>
    <xf numFmtId="166" fontId="6" fillId="0" borderId="0" xfId="1" applyNumberFormat="1" applyFont="1"/>
    <xf numFmtId="166" fontId="6" fillId="0" borderId="1" xfId="1" applyNumberFormat="1" applyFont="1" applyBorder="1"/>
    <xf numFmtId="166" fontId="6" fillId="0" borderId="0" xfId="0" applyNumberFormat="1" applyFont="1"/>
    <xf numFmtId="41" fontId="7" fillId="0" borderId="2" xfId="0" applyNumberFormat="1" applyFont="1" applyBorder="1" applyAlignment="1">
      <alignment horizontal="center"/>
    </xf>
    <xf numFmtId="41" fontId="7" fillId="0" borderId="2" xfId="0" applyNumberFormat="1" applyFont="1" applyBorder="1" applyAlignment="1"/>
    <xf numFmtId="164" fontId="0" fillId="0" borderId="0" xfId="1" applyFont="1"/>
    <xf numFmtId="0" fontId="7" fillId="2" borderId="1" xfId="5" applyNumberFormat="1" applyFont="1" applyFill="1" applyBorder="1" applyAlignment="1">
      <alignment horizontal="center"/>
    </xf>
    <xf numFmtId="165" fontId="7" fillId="2" borderId="0" xfId="5" applyNumberFormat="1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11" fillId="2" borderId="0" xfId="0" applyFont="1" applyFill="1" applyAlignment="1"/>
    <xf numFmtId="0" fontId="7" fillId="2" borderId="1" xfId="5" applyNumberFormat="1" applyFont="1" applyFill="1" applyBorder="1" applyAlignment="1"/>
    <xf numFmtId="17" fontId="7" fillId="2" borderId="1" xfId="5" quotePrefix="1" applyNumberFormat="1" applyFont="1" applyFill="1" applyBorder="1" applyAlignment="1">
      <alignment horizontal="center"/>
    </xf>
    <xf numFmtId="168" fontId="6" fillId="0" borderId="0" xfId="1" applyNumberFormat="1" applyFont="1" applyFill="1" applyAlignment="1">
      <alignment horizontal="right"/>
    </xf>
    <xf numFmtId="0" fontId="7" fillId="2" borderId="0" xfId="5" applyNumberFormat="1" applyFont="1" applyFill="1" applyBorder="1" applyAlignment="1"/>
    <xf numFmtId="166" fontId="6" fillId="0" borderId="0" xfId="1" applyNumberFormat="1" applyFont="1" applyBorder="1"/>
    <xf numFmtId="166" fontId="6" fillId="0" borderId="0" xfId="0" applyNumberFormat="1" applyFont="1" applyBorder="1"/>
    <xf numFmtId="164" fontId="25" fillId="0" borderId="0" xfId="1" applyFont="1" applyAlignment="1">
      <alignment vertical="center"/>
    </xf>
    <xf numFmtId="170" fontId="6" fillId="2" borderId="0" xfId="4" applyNumberFormat="1" applyFont="1" applyFill="1"/>
    <xf numFmtId="165" fontId="6" fillId="2" borderId="1" xfId="1" applyNumberFormat="1" applyFont="1" applyFill="1" applyBorder="1"/>
    <xf numFmtId="0" fontId="18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" fontId="7" fillId="2" borderId="1" xfId="5" quotePrefix="1" applyNumberFormat="1" applyFont="1" applyFill="1" applyBorder="1" applyAlignment="1">
      <alignment horizontal="center"/>
    </xf>
    <xf numFmtId="0" fontId="7" fillId="2" borderId="1" xfId="5" applyNumberFormat="1" applyFont="1" applyFill="1" applyBorder="1" applyAlignment="1">
      <alignment horizontal="center"/>
    </xf>
    <xf numFmtId="165" fontId="7" fillId="2" borderId="0" xfId="5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5" fontId="19" fillId="2" borderId="0" xfId="4" applyNumberFormat="1" applyFont="1" applyFill="1" applyAlignment="1">
      <alignment horizontal="left" vertical="top" wrapText="1"/>
    </xf>
    <xf numFmtId="165" fontId="7" fillId="2" borderId="0" xfId="0" applyNumberFormat="1" applyFont="1" applyFill="1" applyAlignment="1">
      <alignment horizontal="center"/>
    </xf>
    <xf numFmtId="165" fontId="7" fillId="2" borderId="0" xfId="4" applyNumberFormat="1" applyFont="1" applyFill="1" applyAlignment="1">
      <alignment horizontal="center"/>
    </xf>
    <xf numFmtId="166" fontId="11" fillId="2" borderId="0" xfId="1" applyNumberFormat="1" applyFont="1" applyFill="1" applyAlignment="1">
      <alignment horizontal="center"/>
    </xf>
    <xf numFmtId="0" fontId="15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165" fontId="20" fillId="2" borderId="2" xfId="6" applyNumberFormat="1" applyFont="1" applyFill="1" applyBorder="1" applyAlignment="1">
      <alignment horizontal="center"/>
    </xf>
    <xf numFmtId="165" fontId="11" fillId="2" borderId="0" xfId="6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6" fontId="20" fillId="2" borderId="0" xfId="1" applyNumberFormat="1" applyFont="1" applyFill="1" applyBorder="1" applyAlignment="1">
      <alignment horizontal="center"/>
    </xf>
    <xf numFmtId="166" fontId="23" fillId="2" borderId="0" xfId="1" applyNumberFormat="1" applyFont="1" applyFill="1" applyBorder="1" applyAlignment="1">
      <alignment horizontal="center"/>
    </xf>
    <xf numFmtId="166" fontId="20" fillId="2" borderId="2" xfId="1" applyNumberFormat="1" applyFont="1" applyFill="1" applyBorder="1" applyAlignment="1">
      <alignment horizontal="center"/>
    </xf>
    <xf numFmtId="165" fontId="20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left"/>
    </xf>
    <xf numFmtId="165" fontId="20" fillId="2" borderId="0" xfId="6" applyNumberFormat="1" applyFont="1" applyFill="1" applyBorder="1" applyAlignment="1">
      <alignment horizontal="center"/>
    </xf>
    <xf numFmtId="166" fontId="23" fillId="2" borderId="0" xfId="1" applyNumberFormat="1" applyFont="1" applyFill="1" applyBorder="1" applyAlignment="1">
      <alignment horizontal="right"/>
    </xf>
    <xf numFmtId="166" fontId="11" fillId="2" borderId="0" xfId="1" applyNumberFormat="1" applyFont="1" applyFill="1" applyBorder="1" applyAlignment="1">
      <alignment horizontal="center"/>
    </xf>
  </cellXfs>
  <cellStyles count="18">
    <cellStyle name="Comma 6" xfId="8"/>
    <cellStyle name="Comma 6 2" xfId="12"/>
    <cellStyle name="Comma_Flujo de Efectivo AFI Mazo 2010 para SIV" xfId="2"/>
    <cellStyle name="Comma_Flujo de Efectivo AFI Mazo 2010 para SIV 2" xfId="5"/>
    <cellStyle name="Millares" xfId="1" builtinId="3"/>
    <cellStyle name="Millares 2" xfId="6"/>
    <cellStyle name="Millares 2 2" xfId="10"/>
    <cellStyle name="Millares 2 3" xfId="13"/>
    <cellStyle name="Millares 2 4" xfId="17"/>
    <cellStyle name="Millares 3" xfId="15"/>
    <cellStyle name="Normal" xfId="0" builtinId="0"/>
    <cellStyle name="Normal 2" xfId="3"/>
    <cellStyle name="Normal 2 2" xfId="9"/>
    <cellStyle name="Normal 2 3" xfId="11"/>
    <cellStyle name="Normal 3" xfId="4"/>
    <cellStyle name="Normal 3 2" xfId="7"/>
    <cellStyle name="Normal 4" xfId="14"/>
    <cellStyle name="Porcentaje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0</xdr:rowOff>
    </xdr:from>
    <xdr:to>
      <xdr:col>1</xdr:col>
      <xdr:colOff>1400176</xdr:colOff>
      <xdr:row>2</xdr:row>
      <xdr:rowOff>295274</xdr:rowOff>
    </xdr:to>
    <xdr:pic>
      <xdr:nvPicPr>
        <xdr:cNvPr id="3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33"/>
        <a:stretch/>
      </xdr:blipFill>
      <xdr:spPr>
        <a:xfrm>
          <a:off x="85726" y="0"/>
          <a:ext cx="1562100" cy="657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1</xdr:col>
      <xdr:colOff>1752600</xdr:colOff>
      <xdr:row>3</xdr:row>
      <xdr:rowOff>295274</xdr:rowOff>
    </xdr:to>
    <xdr:pic>
      <xdr:nvPicPr>
        <xdr:cNvPr id="3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33"/>
        <a:stretch/>
      </xdr:blipFill>
      <xdr:spPr>
        <a:xfrm>
          <a:off x="352425" y="123825"/>
          <a:ext cx="1562100" cy="657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47</xdr:row>
      <xdr:rowOff>85725</xdr:rowOff>
    </xdr:from>
    <xdr:to>
      <xdr:col>1</xdr:col>
      <xdr:colOff>2276475</xdr:colOff>
      <xdr:row>47</xdr:row>
      <xdr:rowOff>85727</xdr:rowOff>
    </xdr:to>
    <xdr:cxnSp macro="">
      <xdr:nvCxnSpPr>
        <xdr:cNvPr id="6" name="Conector recto 5"/>
        <xdr:cNvCxnSpPr/>
      </xdr:nvCxnSpPr>
      <xdr:spPr>
        <a:xfrm flipV="1">
          <a:off x="342900" y="8229600"/>
          <a:ext cx="22479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1590675</xdr:colOff>
      <xdr:row>4</xdr:row>
      <xdr:rowOff>190499</xdr:rowOff>
    </xdr:to>
    <xdr:pic>
      <xdr:nvPicPr>
        <xdr:cNvPr id="4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33"/>
        <a:stretch/>
      </xdr:blipFill>
      <xdr:spPr>
        <a:xfrm>
          <a:off x="342900" y="142875"/>
          <a:ext cx="1562100" cy="657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22</xdr:row>
      <xdr:rowOff>9525</xdr:rowOff>
    </xdr:from>
    <xdr:to>
      <xdr:col>20</xdr:col>
      <xdr:colOff>38100</xdr:colOff>
      <xdr:row>22</xdr:row>
      <xdr:rowOff>9527</xdr:rowOff>
    </xdr:to>
    <xdr:cxnSp macro="">
      <xdr:nvCxnSpPr>
        <xdr:cNvPr id="3" name="Conector recto 2"/>
        <xdr:cNvCxnSpPr/>
      </xdr:nvCxnSpPr>
      <xdr:spPr>
        <a:xfrm flipV="1">
          <a:off x="4267200" y="8924925"/>
          <a:ext cx="27051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22</xdr:row>
      <xdr:rowOff>19050</xdr:rowOff>
    </xdr:from>
    <xdr:to>
      <xdr:col>9</xdr:col>
      <xdr:colOff>266700</xdr:colOff>
      <xdr:row>22</xdr:row>
      <xdr:rowOff>19052</xdr:rowOff>
    </xdr:to>
    <xdr:cxnSp macro="">
      <xdr:nvCxnSpPr>
        <xdr:cNvPr id="4" name="Conector recto 3"/>
        <xdr:cNvCxnSpPr/>
      </xdr:nvCxnSpPr>
      <xdr:spPr>
        <a:xfrm flipV="1">
          <a:off x="876300" y="8934450"/>
          <a:ext cx="23145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28575</xdr:colOff>
      <xdr:row>0</xdr:row>
      <xdr:rowOff>180975</xdr:rowOff>
    </xdr:from>
    <xdr:to>
      <xdr:col>7</xdr:col>
      <xdr:colOff>114300</xdr:colOff>
      <xdr:row>4</xdr:row>
      <xdr:rowOff>76199</xdr:rowOff>
    </xdr:to>
    <xdr:pic>
      <xdr:nvPicPr>
        <xdr:cNvPr id="5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33"/>
        <a:stretch/>
      </xdr:blipFill>
      <xdr:spPr>
        <a:xfrm>
          <a:off x="361950" y="180975"/>
          <a:ext cx="1562100" cy="657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os%20Bianca\FONDO\Informes%20internos\Resultado%20Mensual%20Fon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perez/Desktop/Fondo%20de%20Inversion%20Estados/Remision%20Diciembre/Estado%20de%20Resultados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IVOT"/>
      <sheetName val="Balanza"/>
      <sheetName val="Estados"/>
      <sheetName val="Hoja2"/>
      <sheetName val="Hoja6"/>
      <sheetName val="Hoja1"/>
      <sheetName val="Resumen"/>
      <sheetName val="Resumen (2)"/>
      <sheetName val="Hoja3"/>
      <sheetName val="GGADM"/>
    </sheetNames>
    <sheetDataSet>
      <sheetData sheetId="0">
        <row r="80">
          <cell r="K80">
            <v>478152.23</v>
          </cell>
        </row>
      </sheetData>
      <sheetData sheetId="1">
        <row r="3">
          <cell r="A3" t="str">
            <v>Etiquetas de fila</v>
          </cell>
        </row>
      </sheetData>
      <sheetData sheetId="2">
        <row r="156">
          <cell r="G156">
            <v>-1464374.4000000001</v>
          </cell>
        </row>
      </sheetData>
      <sheetData sheetId="3">
        <row r="10">
          <cell r="H10">
            <v>11003153.360000001</v>
          </cell>
        </row>
        <row r="90">
          <cell r="H90">
            <v>12025.73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s (2)"/>
      <sheetName val="FONDO BALANZA"/>
    </sheetNames>
    <sheetDataSet>
      <sheetData sheetId="0"/>
      <sheetData sheetId="1">
        <row r="166">
          <cell r="G166">
            <v>-153044.26999999999</v>
          </cell>
        </row>
        <row r="205">
          <cell r="G205">
            <v>371.26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P142"/>
  <sheetViews>
    <sheetView showGridLines="0" tabSelected="1" zoomScaleNormal="100" workbookViewId="0">
      <selection activeCell="G40" sqref="G40"/>
    </sheetView>
  </sheetViews>
  <sheetFormatPr baseColWidth="10" defaultColWidth="0" defaultRowHeight="15" x14ac:dyDescent="0.25"/>
  <cols>
    <col min="1" max="1" width="3.7109375" style="1" customWidth="1"/>
    <col min="2" max="2" width="30.28515625" style="1" customWidth="1"/>
    <col min="3" max="3" width="13.5703125" style="1" customWidth="1"/>
    <col min="4" max="4" width="19.7109375" style="1" customWidth="1"/>
    <col min="5" max="5" width="6.85546875" style="34" customWidth="1"/>
    <col min="6" max="6" width="5.140625" style="1" customWidth="1"/>
    <col min="7" max="7" width="15.42578125" style="1" customWidth="1"/>
    <col min="8" max="8" width="3.42578125" style="1" customWidth="1"/>
    <col min="9" max="9" width="14.28515625" style="1" customWidth="1"/>
    <col min="10" max="10" width="11.42578125" style="1" customWidth="1"/>
    <col min="11" max="16" width="0" style="1" hidden="1" customWidth="1"/>
    <col min="17" max="16384" width="11.42578125" style="1" hidden="1"/>
  </cols>
  <sheetData>
    <row r="2" spans="2:16" ht="14.1" customHeight="1" x14ac:dyDescent="0.25"/>
    <row r="3" spans="2:16" ht="39.75" customHeight="1" x14ac:dyDescent="0.25">
      <c r="B3" s="183" t="s">
        <v>0</v>
      </c>
      <c r="C3" s="183"/>
      <c r="D3" s="183"/>
      <c r="E3" s="183"/>
      <c r="F3" s="183"/>
      <c r="G3" s="183"/>
      <c r="H3" s="158"/>
      <c r="I3" s="158"/>
    </row>
    <row r="4" spans="2:16" ht="14.1" customHeight="1" x14ac:dyDescent="0.25">
      <c r="B4" s="184" t="s">
        <v>58</v>
      </c>
      <c r="C4" s="184"/>
      <c r="D4" s="184"/>
      <c r="E4" s="184"/>
      <c r="F4" s="184"/>
      <c r="G4" s="184"/>
      <c r="H4" s="159"/>
      <c r="I4" s="159"/>
    </row>
    <row r="5" spans="2:16" ht="14.1" customHeight="1" x14ac:dyDescent="0.25">
      <c r="B5" s="184" t="s">
        <v>81</v>
      </c>
      <c r="C5" s="184"/>
      <c r="D5" s="184"/>
      <c r="E5" s="184"/>
      <c r="F5" s="184"/>
      <c r="G5" s="184"/>
      <c r="H5" s="159"/>
      <c r="I5" s="159"/>
      <c r="J5" s="4"/>
      <c r="K5" s="4"/>
      <c r="L5" s="4"/>
      <c r="M5" s="4"/>
      <c r="N5" s="4"/>
      <c r="O5" s="4"/>
      <c r="P5" s="4"/>
    </row>
    <row r="6" spans="2:16" ht="14.1" customHeight="1" x14ac:dyDescent="0.25">
      <c r="B6" s="184" t="s">
        <v>1</v>
      </c>
      <c r="C6" s="184"/>
      <c r="D6" s="184"/>
      <c r="E6" s="184"/>
      <c r="F6" s="184"/>
      <c r="G6" s="184"/>
      <c r="H6" s="159"/>
      <c r="I6" s="159"/>
    </row>
    <row r="7" spans="2:16" ht="14.1" customHeight="1" x14ac:dyDescent="0.25">
      <c r="B7" s="39"/>
      <c r="C7" s="39"/>
      <c r="D7" s="3"/>
      <c r="E7" s="114"/>
    </row>
    <row r="8" spans="2:16" ht="15.75" customHeight="1" x14ac:dyDescent="0.25">
      <c r="D8" s="88"/>
      <c r="E8" s="115"/>
      <c r="F8" s="187"/>
      <c r="G8" s="187"/>
      <c r="H8" s="160"/>
      <c r="I8" s="160"/>
    </row>
    <row r="9" spans="2:16" ht="14.1" customHeight="1" x14ac:dyDescent="0.25">
      <c r="C9" s="8"/>
      <c r="D9" s="174" t="s">
        <v>85</v>
      </c>
      <c r="E9" s="113"/>
      <c r="F9" s="185" t="s">
        <v>86</v>
      </c>
      <c r="G9" s="186"/>
      <c r="H9" s="113"/>
      <c r="I9" s="113"/>
      <c r="J9" s="155"/>
    </row>
    <row r="10" spans="2:16" ht="17.25" customHeight="1" x14ac:dyDescent="0.25">
      <c r="B10" s="10" t="s">
        <v>2</v>
      </c>
      <c r="C10" s="11"/>
      <c r="D10" s="12"/>
      <c r="E10" s="116"/>
      <c r="J10" s="13"/>
    </row>
    <row r="11" spans="2:16" ht="14.1" customHeight="1" x14ac:dyDescent="0.25">
      <c r="B11" s="1" t="s">
        <v>3</v>
      </c>
      <c r="D11" s="14">
        <v>6147933.6200000001</v>
      </c>
      <c r="E11" s="22"/>
      <c r="F11" s="16"/>
      <c r="G11" s="13">
        <v>11003153.360000001</v>
      </c>
      <c r="H11" s="13"/>
      <c r="I11" s="13"/>
    </row>
    <row r="12" spans="2:16" ht="14.1" customHeight="1" x14ac:dyDescent="0.25">
      <c r="B12" s="1" t="s">
        <v>74</v>
      </c>
      <c r="D12" s="84">
        <v>0</v>
      </c>
      <c r="E12" s="22"/>
      <c r="F12" s="16"/>
      <c r="G12" s="13">
        <v>119799.23</v>
      </c>
      <c r="H12" s="13"/>
      <c r="I12" s="13"/>
    </row>
    <row r="13" spans="2:16" ht="14.1" customHeight="1" x14ac:dyDescent="0.25">
      <c r="B13" s="1" t="s">
        <v>30</v>
      </c>
      <c r="D13" s="77">
        <v>207961.09</v>
      </c>
      <c r="E13" s="22"/>
      <c r="F13" s="18"/>
      <c r="G13" s="156">
        <v>0</v>
      </c>
      <c r="H13" s="83"/>
      <c r="I13" s="83"/>
      <c r="J13" s="20"/>
    </row>
    <row r="14" spans="2:16" ht="2.25" customHeight="1" x14ac:dyDescent="0.25">
      <c r="D14" s="14"/>
      <c r="E14" s="22"/>
      <c r="F14" s="18"/>
      <c r="G14" s="19"/>
      <c r="H14" s="19"/>
      <c r="I14" s="19"/>
      <c r="J14" s="13"/>
    </row>
    <row r="15" spans="2:16" ht="15.75" customHeight="1" x14ac:dyDescent="0.25">
      <c r="B15" s="23" t="s">
        <v>4</v>
      </c>
      <c r="D15" s="14">
        <f>+D11+D13</f>
        <v>6355894.71</v>
      </c>
      <c r="E15" s="22"/>
      <c r="F15" s="18"/>
      <c r="G15" s="175">
        <f>+G13+G12+G11</f>
        <v>11122952.590000002</v>
      </c>
      <c r="H15" s="14"/>
      <c r="I15" s="14"/>
    </row>
    <row r="16" spans="2:16" ht="14.1" customHeight="1" x14ac:dyDescent="0.25">
      <c r="D16" s="14"/>
      <c r="E16" s="22"/>
      <c r="F16" s="18"/>
      <c r="G16" s="19"/>
      <c r="H16" s="19"/>
      <c r="I16" s="19"/>
    </row>
    <row r="17" spans="2:11" ht="14.1" customHeight="1" x14ac:dyDescent="0.25">
      <c r="B17" s="1" t="s">
        <v>5</v>
      </c>
      <c r="D17" s="14">
        <v>29349520.109999999</v>
      </c>
      <c r="E17" s="22"/>
      <c r="F17" s="16"/>
      <c r="G17" s="13">
        <v>2411684.7799999998</v>
      </c>
      <c r="H17" s="15"/>
      <c r="I17" s="15"/>
      <c r="K17" s="13"/>
    </row>
    <row r="18" spans="2:11" ht="14.1" customHeight="1" x14ac:dyDescent="0.25">
      <c r="B18" s="1" t="s">
        <v>43</v>
      </c>
      <c r="D18" s="84">
        <v>0</v>
      </c>
      <c r="E18" s="83"/>
      <c r="F18" s="16"/>
      <c r="G18" s="13">
        <v>5587788.6900000004</v>
      </c>
      <c r="H18" s="13"/>
      <c r="I18" s="13"/>
      <c r="K18" s="13"/>
    </row>
    <row r="19" spans="2:11" ht="14.1" customHeight="1" x14ac:dyDescent="0.25">
      <c r="B19" s="1" t="s">
        <v>6</v>
      </c>
      <c r="D19" s="14">
        <v>223465.52000000002</v>
      </c>
      <c r="E19" s="22"/>
      <c r="F19" s="18"/>
      <c r="G19" s="21">
        <v>141579.91</v>
      </c>
      <c r="H19" s="24"/>
      <c r="I19" s="24"/>
    </row>
    <row r="20" spans="2:11" ht="21" customHeight="1" thickBot="1" x14ac:dyDescent="0.3">
      <c r="B20" s="39" t="s">
        <v>7</v>
      </c>
      <c r="D20" s="37">
        <f>+D15+D17+D19</f>
        <v>35928880.340000004</v>
      </c>
      <c r="E20" s="29"/>
      <c r="G20" s="37">
        <f>+G15+G17+G18+G19</f>
        <v>19264005.970000003</v>
      </c>
      <c r="H20" s="29"/>
      <c r="I20" s="29"/>
    </row>
    <row r="21" spans="2:11" ht="14.1" customHeight="1" thickTop="1" x14ac:dyDescent="0.25">
      <c r="D21" s="22"/>
      <c r="E21" s="22"/>
    </row>
    <row r="22" spans="2:11" ht="14.1" customHeight="1" x14ac:dyDescent="0.25">
      <c r="B22" s="10" t="s">
        <v>8</v>
      </c>
      <c r="D22" s="22"/>
      <c r="E22" s="22"/>
    </row>
    <row r="23" spans="2:11" ht="14.1" customHeight="1" x14ac:dyDescent="0.25">
      <c r="B23" s="4"/>
      <c r="D23" s="22"/>
      <c r="E23" s="22"/>
    </row>
    <row r="24" spans="2:11" ht="14.1" customHeight="1" x14ac:dyDescent="0.25">
      <c r="B24" s="4" t="s">
        <v>9</v>
      </c>
      <c r="D24" s="22"/>
      <c r="E24" s="22"/>
    </row>
    <row r="25" spans="2:11" x14ac:dyDescent="0.25">
      <c r="B25" s="1" t="s">
        <v>10</v>
      </c>
      <c r="D25" s="21">
        <v>1263310.2799999998</v>
      </c>
      <c r="E25" s="24"/>
      <c r="G25" s="13">
        <v>143604.04999999999</v>
      </c>
      <c r="H25" s="13"/>
      <c r="I25" s="13"/>
    </row>
    <row r="26" spans="2:11" x14ac:dyDescent="0.25">
      <c r="B26" s="39" t="s">
        <v>11</v>
      </c>
      <c r="D26" s="27">
        <f>SUM(D25)</f>
        <v>1263310.2799999998</v>
      </c>
      <c r="E26" s="25"/>
      <c r="F26" s="12"/>
      <c r="G26" s="27">
        <f>+G25</f>
        <v>143604.04999999999</v>
      </c>
      <c r="H26" s="25"/>
      <c r="I26" s="25"/>
    </row>
    <row r="27" spans="2:11" x14ac:dyDescent="0.25">
      <c r="B27" s="8"/>
      <c r="D27" s="22"/>
      <c r="E27" s="22"/>
      <c r="F27" s="12"/>
      <c r="G27" s="12"/>
      <c r="H27" s="12"/>
      <c r="I27" s="12"/>
    </row>
    <row r="28" spans="2:11" ht="14.1" customHeight="1" x14ac:dyDescent="0.25">
      <c r="B28" s="8" t="s">
        <v>12</v>
      </c>
      <c r="D28" s="22"/>
      <c r="E28" s="22"/>
      <c r="F28" s="18"/>
      <c r="G28" s="19"/>
      <c r="H28" s="19"/>
      <c r="I28" s="19"/>
      <c r="J28" s="20"/>
    </row>
    <row r="29" spans="2:11" ht="14.1" customHeight="1" x14ac:dyDescent="0.25">
      <c r="B29" s="12" t="s">
        <v>13</v>
      </c>
      <c r="C29" s="12"/>
      <c r="D29" s="22">
        <v>33201195.66</v>
      </c>
      <c r="E29" s="22"/>
      <c r="F29" s="18"/>
      <c r="G29" s="13">
        <v>18585362.260000002</v>
      </c>
      <c r="H29" s="13"/>
      <c r="I29" s="13"/>
      <c r="J29" s="20"/>
    </row>
    <row r="30" spans="2:11" ht="14.1" customHeight="1" x14ac:dyDescent="0.25">
      <c r="B30" s="12" t="s">
        <v>44</v>
      </c>
      <c r="C30" s="12"/>
      <c r="D30" s="83">
        <v>0</v>
      </c>
      <c r="E30" s="83"/>
      <c r="F30" s="18"/>
      <c r="G30" s="124">
        <v>-15309.449999999953</v>
      </c>
      <c r="H30" s="13"/>
      <c r="I30" s="13"/>
      <c r="J30" s="20"/>
    </row>
    <row r="31" spans="2:11" s="2" customFormat="1" ht="14.1" customHeight="1" x14ac:dyDescent="0.25">
      <c r="B31" s="2" t="s">
        <v>42</v>
      </c>
      <c r="D31" s="22">
        <v>1464374.4000000001</v>
      </c>
      <c r="E31" s="22"/>
      <c r="F31" s="24"/>
      <c r="G31" s="13">
        <v>550349.10999999975</v>
      </c>
      <c r="H31" s="13"/>
      <c r="I31" s="13"/>
    </row>
    <row r="32" spans="2:11" ht="15.75" customHeight="1" x14ac:dyDescent="0.25">
      <c r="B32" s="39" t="s">
        <v>14</v>
      </c>
      <c r="D32" s="79">
        <f>+SUM(D29:D31)</f>
        <v>34665570.060000002</v>
      </c>
      <c r="E32" s="29"/>
      <c r="G32" s="79">
        <f>+SUM(G29:G31)</f>
        <v>19120401.920000002</v>
      </c>
      <c r="H32" s="29"/>
      <c r="I32" s="29"/>
    </row>
    <row r="33" spans="1:10" ht="14.25" customHeight="1" x14ac:dyDescent="0.25">
      <c r="B33" s="78"/>
      <c r="D33" s="29"/>
      <c r="E33" s="29"/>
    </row>
    <row r="34" spans="1:10" ht="17.25" customHeight="1" thickBot="1" x14ac:dyDescent="0.3">
      <c r="B34" s="8" t="s">
        <v>15</v>
      </c>
      <c r="D34" s="80">
        <f>+D32+D25</f>
        <v>35928880.340000004</v>
      </c>
      <c r="E34" s="29"/>
      <c r="F34" s="26"/>
      <c r="G34" s="80">
        <f>+G32+G25</f>
        <v>19264005.970000003</v>
      </c>
      <c r="H34" s="29"/>
      <c r="I34" s="29"/>
    </row>
    <row r="35" spans="1:10" ht="14.25" customHeight="1" thickTop="1" x14ac:dyDescent="0.25">
      <c r="D35" s="26"/>
      <c r="E35" s="36"/>
    </row>
    <row r="36" spans="1:10" ht="12.75" customHeight="1" x14ac:dyDescent="0.25">
      <c r="D36" s="26"/>
      <c r="E36" s="36"/>
      <c r="G36" s="26"/>
    </row>
    <row r="37" spans="1:10" ht="29.25" customHeight="1" x14ac:dyDescent="0.25">
      <c r="D37" s="32"/>
      <c r="E37" s="117"/>
      <c r="F37" s="12"/>
      <c r="G37" s="12"/>
      <c r="H37" s="12"/>
      <c r="I37" s="12"/>
      <c r="J37" s="12"/>
    </row>
    <row r="38" spans="1:10" ht="12.75" customHeight="1" x14ac:dyDescent="0.25">
      <c r="A38"/>
      <c r="B38"/>
      <c r="C38"/>
      <c r="D38"/>
      <c r="E38" s="68"/>
      <c r="F38"/>
      <c r="G38"/>
      <c r="H38"/>
      <c r="I38"/>
      <c r="J38" s="20"/>
    </row>
    <row r="39" spans="1:10" ht="12.75" customHeight="1" x14ac:dyDescent="0.25">
      <c r="A39"/>
      <c r="B39" s="33"/>
      <c r="C39"/>
      <c r="D39" s="38"/>
      <c r="E39" s="38"/>
      <c r="F39" s="33"/>
      <c r="G39" s="33"/>
      <c r="H39" s="68"/>
      <c r="I39" s="68"/>
      <c r="J39" s="20"/>
    </row>
    <row r="40" spans="1:10" ht="17.25" customHeight="1" x14ac:dyDescent="0.25">
      <c r="A40"/>
      <c r="B40" s="72" t="s">
        <v>77</v>
      </c>
      <c r="C40" s="71"/>
      <c r="D40" s="72" t="s">
        <v>39</v>
      </c>
      <c r="E40" s="72"/>
      <c r="F40" s="72"/>
      <c r="J40" s="20"/>
    </row>
    <row r="41" spans="1:10" ht="34.5" customHeight="1" x14ac:dyDescent="0.25">
      <c r="A41"/>
      <c r="B41" s="82" t="s">
        <v>78</v>
      </c>
      <c r="C41" s="74"/>
      <c r="D41" s="82" t="s">
        <v>40</v>
      </c>
      <c r="E41" s="118"/>
      <c r="F41" s="82"/>
    </row>
    <row r="43" spans="1:10" x14ac:dyDescent="0.25">
      <c r="D43" s="5"/>
      <c r="E43" s="35"/>
    </row>
    <row r="50" spans="2:2" ht="15" hidden="1" customHeight="1" x14ac:dyDescent="0.25"/>
    <row r="51" spans="2:2" ht="15.75" hidden="1" customHeight="1" x14ac:dyDescent="0.25">
      <c r="B51" s="39" t="s">
        <v>16</v>
      </c>
    </row>
    <row r="52" spans="2:2" ht="15.75" hidden="1" customHeight="1" x14ac:dyDescent="0.25">
      <c r="B52" s="39" t="s">
        <v>17</v>
      </c>
    </row>
    <row r="53" spans="2:2" ht="15" hidden="1" customHeight="1" x14ac:dyDescent="0.25">
      <c r="B53" s="39"/>
    </row>
    <row r="54" spans="2:2" ht="15.75" hidden="1" customHeight="1" x14ac:dyDescent="0.25">
      <c r="B54" s="39" t="s">
        <v>18</v>
      </c>
    </row>
    <row r="55" spans="2:2" ht="15.75" hidden="1" customHeight="1" x14ac:dyDescent="0.25">
      <c r="B55" s="39" t="s">
        <v>19</v>
      </c>
    </row>
    <row r="56" spans="2:2" ht="15.75" hidden="1" customHeight="1" x14ac:dyDescent="0.25">
      <c r="B56" s="23" t="s">
        <v>20</v>
      </c>
    </row>
    <row r="57" spans="2:2" ht="15" hidden="1" customHeight="1" x14ac:dyDescent="0.25"/>
    <row r="58" spans="2:2" ht="15" hidden="1" customHeight="1" x14ac:dyDescent="0.25"/>
    <row r="59" spans="2:2" ht="15" hidden="1" customHeight="1" x14ac:dyDescent="0.25">
      <c r="B59" s="39" t="s">
        <v>2</v>
      </c>
    </row>
    <row r="60" spans="2:2" ht="15" hidden="1" customHeight="1" x14ac:dyDescent="0.25">
      <c r="B60" s="8"/>
    </row>
    <row r="61" spans="2:2" ht="15" hidden="1" customHeight="1" x14ac:dyDescent="0.25">
      <c r="B61" s="1" t="s">
        <v>21</v>
      </c>
    </row>
    <row r="62" spans="2:2" ht="15" hidden="1" customHeight="1" x14ac:dyDescent="0.25">
      <c r="B62" s="1" t="s">
        <v>22</v>
      </c>
    </row>
    <row r="63" spans="2:2" ht="15" hidden="1" customHeight="1" x14ac:dyDescent="0.25">
      <c r="B63" s="1" t="s">
        <v>23</v>
      </c>
    </row>
    <row r="64" spans="2:2" ht="15" hidden="1" customHeight="1" x14ac:dyDescent="0.25">
      <c r="B64" s="1" t="s">
        <v>24</v>
      </c>
    </row>
    <row r="65" spans="2:2" ht="15" hidden="1" customHeight="1" x14ac:dyDescent="0.25">
      <c r="B65" s="8" t="s">
        <v>7</v>
      </c>
    </row>
    <row r="66" spans="2:2" ht="15" hidden="1" customHeight="1" x14ac:dyDescent="0.25"/>
    <row r="67" spans="2:2" ht="15" hidden="1" customHeight="1" x14ac:dyDescent="0.25">
      <c r="B67" s="39" t="s">
        <v>8</v>
      </c>
    </row>
    <row r="68" spans="2:2" ht="15" hidden="1" customHeight="1" x14ac:dyDescent="0.25">
      <c r="B68" s="8"/>
    </row>
    <row r="69" spans="2:2" ht="15" hidden="1" customHeight="1" x14ac:dyDescent="0.25">
      <c r="B69" s="1" t="s">
        <v>25</v>
      </c>
    </row>
    <row r="70" spans="2:2" ht="15" hidden="1" customHeight="1" x14ac:dyDescent="0.25"/>
    <row r="71" spans="2:2" ht="15" hidden="1" customHeight="1" x14ac:dyDescent="0.25">
      <c r="B71" s="1" t="s">
        <v>12</v>
      </c>
    </row>
    <row r="72" spans="2:2" ht="15" hidden="1" customHeight="1" x14ac:dyDescent="0.25">
      <c r="B72" s="1" t="s">
        <v>26</v>
      </c>
    </row>
    <row r="73" spans="2:2" ht="15" hidden="1" customHeight="1" x14ac:dyDescent="0.25">
      <c r="B73" s="1" t="s">
        <v>27</v>
      </c>
    </row>
    <row r="74" spans="2:2" hidden="1" x14ac:dyDescent="0.25">
      <c r="B74" s="1" t="s">
        <v>28</v>
      </c>
    </row>
    <row r="75" spans="2:2" hidden="1" x14ac:dyDescent="0.25">
      <c r="B75" s="8" t="s">
        <v>15</v>
      </c>
    </row>
    <row r="76" spans="2:2" hidden="1" x14ac:dyDescent="0.25"/>
    <row r="77" spans="2:2" hidden="1" x14ac:dyDescent="0.25"/>
    <row r="78" spans="2:2" hidden="1" x14ac:dyDescent="0.25"/>
    <row r="79" spans="2:2" hidden="1" x14ac:dyDescent="0.25"/>
    <row r="90" spans="2:2" hidden="1" x14ac:dyDescent="0.25"/>
    <row r="91" spans="2:2" hidden="1" x14ac:dyDescent="0.25"/>
    <row r="92" spans="2:2" hidden="1" x14ac:dyDescent="0.25"/>
    <row r="93" spans="2:2" hidden="1" x14ac:dyDescent="0.25"/>
    <row r="94" spans="2:2" ht="15.75" hidden="1" customHeight="1" x14ac:dyDescent="0.25">
      <c r="B94" s="39" t="s">
        <v>16</v>
      </c>
    </row>
    <row r="95" spans="2:2" ht="15.75" hidden="1" customHeight="1" x14ac:dyDescent="0.25">
      <c r="B95" s="39" t="s">
        <v>17</v>
      </c>
    </row>
    <row r="96" spans="2:2" hidden="1" x14ac:dyDescent="0.25">
      <c r="B96" s="39"/>
    </row>
    <row r="97" spans="2:2" ht="15.75" hidden="1" customHeight="1" x14ac:dyDescent="0.25">
      <c r="B97" s="39" t="s">
        <v>18</v>
      </c>
    </row>
    <row r="98" spans="2:2" ht="15.75" hidden="1" customHeight="1" x14ac:dyDescent="0.25">
      <c r="B98" s="39" t="s">
        <v>29</v>
      </c>
    </row>
    <row r="99" spans="2:2" ht="15.75" hidden="1" customHeight="1" x14ac:dyDescent="0.25">
      <c r="B99" s="23" t="s">
        <v>20</v>
      </c>
    </row>
    <row r="100" spans="2:2" hidden="1" x14ac:dyDescent="0.25"/>
    <row r="101" spans="2:2" hidden="1" x14ac:dyDescent="0.25"/>
    <row r="102" spans="2:2" hidden="1" x14ac:dyDescent="0.25">
      <c r="B102" s="39" t="s">
        <v>2</v>
      </c>
    </row>
    <row r="103" spans="2:2" hidden="1" x14ac:dyDescent="0.25">
      <c r="B103" s="8"/>
    </row>
    <row r="104" spans="2:2" hidden="1" x14ac:dyDescent="0.25">
      <c r="B104" s="1" t="s">
        <v>21</v>
      </c>
    </row>
    <row r="105" spans="2:2" hidden="1" x14ac:dyDescent="0.25">
      <c r="B105" s="1" t="s">
        <v>22</v>
      </c>
    </row>
    <row r="106" spans="2:2" hidden="1" x14ac:dyDescent="0.25">
      <c r="B106" s="1" t="s">
        <v>23</v>
      </c>
    </row>
    <row r="107" spans="2:2" hidden="1" x14ac:dyDescent="0.25">
      <c r="B107" s="1" t="s">
        <v>24</v>
      </c>
    </row>
    <row r="108" spans="2:2" hidden="1" x14ac:dyDescent="0.25">
      <c r="B108" s="8" t="s">
        <v>7</v>
      </c>
    </row>
    <row r="109" spans="2:2" hidden="1" x14ac:dyDescent="0.25"/>
    <row r="110" spans="2:2" hidden="1" x14ac:dyDescent="0.25">
      <c r="B110" s="39" t="s">
        <v>8</v>
      </c>
    </row>
    <row r="111" spans="2:2" hidden="1" x14ac:dyDescent="0.25">
      <c r="B111" s="8"/>
    </row>
    <row r="112" spans="2:2" hidden="1" x14ac:dyDescent="0.25">
      <c r="B112" s="1" t="s">
        <v>25</v>
      </c>
    </row>
    <row r="113" spans="2:2" hidden="1" x14ac:dyDescent="0.25"/>
    <row r="114" spans="2:2" hidden="1" x14ac:dyDescent="0.25">
      <c r="B114" s="1" t="s">
        <v>12</v>
      </c>
    </row>
    <row r="115" spans="2:2" hidden="1" x14ac:dyDescent="0.25">
      <c r="B115" s="1" t="s">
        <v>26</v>
      </c>
    </row>
    <row r="116" spans="2:2" hidden="1" x14ac:dyDescent="0.25">
      <c r="B116" s="1" t="s">
        <v>27</v>
      </c>
    </row>
    <row r="117" spans="2:2" hidden="1" x14ac:dyDescent="0.25">
      <c r="B117" s="1" t="s">
        <v>28</v>
      </c>
    </row>
    <row r="118" spans="2:2" hidden="1" x14ac:dyDescent="0.25">
      <c r="B118" s="8" t="s">
        <v>15</v>
      </c>
    </row>
    <row r="119" spans="2:2" hidden="1" x14ac:dyDescent="0.25"/>
    <row r="120" spans="2:2" hidden="1" x14ac:dyDescent="0.25"/>
    <row r="121" spans="2:2" hidden="1" x14ac:dyDescent="0.25"/>
    <row r="122" spans="2:2" hidden="1" x14ac:dyDescent="0.25"/>
    <row r="123" spans="2:2" hidden="1" x14ac:dyDescent="0.25"/>
    <row r="124" spans="2:2" hidden="1" x14ac:dyDescent="0.25"/>
    <row r="125" spans="2:2" hidden="1" x14ac:dyDescent="0.25"/>
    <row r="126" spans="2:2" hidden="1" x14ac:dyDescent="0.25"/>
    <row r="127" spans="2:2" hidden="1" x14ac:dyDescent="0.25"/>
    <row r="128" spans="2:2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</sheetData>
  <mergeCells count="6">
    <mergeCell ref="B3:G3"/>
    <mergeCell ref="B4:G4"/>
    <mergeCell ref="B5:G5"/>
    <mergeCell ref="B6:G6"/>
    <mergeCell ref="F9:G9"/>
    <mergeCell ref="F8:G8"/>
  </mergeCells>
  <printOptions horizontalCentered="1"/>
  <pageMargins left="0.35433070866141736" right="0.47244094488188981" top="0.98425196850393704" bottom="0.98425196850393704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P34"/>
  <sheetViews>
    <sheetView showGridLines="0" topLeftCell="A16" zoomScaleNormal="100" workbookViewId="0">
      <selection activeCell="L18" sqref="L18:P20"/>
    </sheetView>
  </sheetViews>
  <sheetFormatPr baseColWidth="10" defaultColWidth="11.42578125" defaultRowHeight="15" x14ac:dyDescent="0.25"/>
  <cols>
    <col min="1" max="1" width="2.42578125" style="1" customWidth="1"/>
    <col min="2" max="2" width="31.7109375" style="1" customWidth="1"/>
    <col min="3" max="3" width="3.7109375" style="1" customWidth="1"/>
    <col min="4" max="4" width="4.42578125" style="1" customWidth="1"/>
    <col min="5" max="5" width="16.28515625" style="41" hidden="1" customWidth="1"/>
    <col min="6" max="6" width="16.28515625" style="1" hidden="1" customWidth="1"/>
    <col min="7" max="7" width="13.42578125" style="1" hidden="1" customWidth="1"/>
    <col min="8" max="8" width="17" style="1" hidden="1" customWidth="1"/>
    <col min="9" max="10" width="18.5703125" style="1" hidden="1" customWidth="1"/>
    <col min="11" max="11" width="4.28515625" style="1" customWidth="1"/>
    <col min="12" max="12" width="21.5703125" style="1" customWidth="1"/>
    <col min="13" max="13" width="5.42578125" style="1" customWidth="1"/>
    <col min="14" max="14" width="22.5703125" style="1" customWidth="1"/>
    <col min="15" max="15" width="3.5703125" style="34" customWidth="1"/>
    <col min="16" max="16" width="21.5703125" style="1" customWidth="1"/>
    <col min="17" max="16383" width="11.42578125" style="1"/>
    <col min="16384" max="16384" width="13.5703125" style="1" customWidth="1"/>
  </cols>
  <sheetData>
    <row r="1" spans="2:16" ht="12.95" customHeight="1" x14ac:dyDescent="0.25"/>
    <row r="2" spans="2:16" ht="12.95" customHeight="1" x14ac:dyDescent="0.25"/>
    <row r="3" spans="2:16" ht="12.95" customHeight="1" x14ac:dyDescent="0.25"/>
    <row r="4" spans="2:16" s="42" customFormat="1" ht="44.25" customHeight="1" x14ac:dyDescent="0.25">
      <c r="B4" s="183" t="s">
        <v>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2:16" ht="14.1" customHeight="1" x14ac:dyDescent="0.25">
      <c r="B5" s="188" t="s">
        <v>57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2:16" ht="14.1" customHeight="1" x14ac:dyDescent="0.25">
      <c r="B6" s="184" t="str">
        <f>+'Flujo de Efectivo'!B7:E7</f>
        <v xml:space="preserve"> Al  30 de septiembre de 2017 y 2016 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2:16" ht="14.1" customHeight="1" x14ac:dyDescent="0.25">
      <c r="B7" s="184" t="s">
        <v>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2:16" ht="14.1" customHeight="1" x14ac:dyDescent="0.25">
      <c r="E8" s="43"/>
      <c r="F8" s="5"/>
      <c r="G8" s="7"/>
      <c r="H8" s="34"/>
    </row>
    <row r="9" spans="2:16" ht="14.1" customHeight="1" x14ac:dyDescent="0.25">
      <c r="B9" s="39"/>
      <c r="C9" s="39"/>
      <c r="D9" s="39"/>
      <c r="E9" s="44"/>
      <c r="F9" s="6"/>
      <c r="G9" s="11"/>
      <c r="H9" s="45"/>
      <c r="J9" s="5"/>
      <c r="K9" s="5"/>
      <c r="L9" s="169" t="s">
        <v>45</v>
      </c>
      <c r="M9" s="115"/>
      <c r="N9" s="169" t="s">
        <v>45</v>
      </c>
      <c r="O9" s="115"/>
      <c r="P9" s="169" t="s">
        <v>87</v>
      </c>
    </row>
    <row r="10" spans="2:16" ht="14.1" customHeight="1" x14ac:dyDescent="0.25">
      <c r="B10" s="8"/>
      <c r="C10" s="8"/>
      <c r="D10" s="8"/>
      <c r="E10" s="46"/>
      <c r="F10" s="9"/>
      <c r="H10" s="45"/>
      <c r="J10" s="5">
        <v>924406.92</v>
      </c>
      <c r="K10" s="5"/>
      <c r="L10" s="168" t="s">
        <v>83</v>
      </c>
      <c r="M10" s="113"/>
      <c r="N10" s="173" t="s">
        <v>84</v>
      </c>
      <c r="O10" s="176"/>
      <c r="P10" s="174" t="s">
        <v>85</v>
      </c>
    </row>
    <row r="11" spans="2:16" ht="17.25" customHeight="1" x14ac:dyDescent="0.25">
      <c r="B11" s="8"/>
      <c r="C11" s="47"/>
      <c r="D11" s="47"/>
      <c r="E11" s="46"/>
      <c r="F11" s="9"/>
      <c r="H11" s="34"/>
      <c r="J11" s="5">
        <v>70071.89</v>
      </c>
      <c r="K11" s="5"/>
      <c r="L11" s="5"/>
      <c r="M11" s="5"/>
      <c r="N11" s="5"/>
      <c r="O11" s="35"/>
      <c r="P11" s="5"/>
    </row>
    <row r="12" spans="2:16" ht="19.5" customHeight="1" x14ac:dyDescent="0.25">
      <c r="B12" s="1" t="s">
        <v>31</v>
      </c>
      <c r="C12" s="2"/>
      <c r="D12" s="50"/>
      <c r="E12" s="48">
        <v>202908.53</v>
      </c>
      <c r="F12" s="49"/>
      <c r="H12" s="51">
        <v>741210201</v>
      </c>
      <c r="I12" s="5"/>
      <c r="J12" s="5">
        <v>459946.09000000008</v>
      </c>
      <c r="K12" s="5"/>
      <c r="L12" s="162">
        <v>694082.5</v>
      </c>
      <c r="M12" s="5"/>
      <c r="N12" s="162">
        <v>40394.89</v>
      </c>
      <c r="O12" s="177"/>
      <c r="P12" s="162">
        <v>1206346.49</v>
      </c>
    </row>
    <row r="13" spans="2:16" ht="19.5" customHeight="1" x14ac:dyDescent="0.25">
      <c r="B13" s="1" t="s">
        <v>32</v>
      </c>
      <c r="C13" s="30"/>
      <c r="D13" s="31"/>
      <c r="E13" s="48"/>
      <c r="F13" s="49"/>
      <c r="G13" s="13"/>
      <c r="H13" s="36"/>
      <c r="I13" s="5"/>
      <c r="J13" s="5">
        <v>994478.81</v>
      </c>
      <c r="K13" s="5"/>
      <c r="L13" s="162">
        <v>136767.71999999974</v>
      </c>
      <c r="M13" s="5"/>
      <c r="N13" s="162">
        <v>470714.55999999994</v>
      </c>
      <c r="O13" s="177"/>
      <c r="P13" s="162">
        <v>1189997.7799999998</v>
      </c>
    </row>
    <row r="14" spans="2:16" ht="19.5" customHeight="1" x14ac:dyDescent="0.25">
      <c r="B14" s="1" t="s">
        <v>34</v>
      </c>
      <c r="C14" s="2"/>
      <c r="D14" s="50"/>
      <c r="E14" s="52"/>
      <c r="F14" s="53"/>
      <c r="G14" s="13"/>
      <c r="H14" s="36"/>
      <c r="I14" s="5"/>
      <c r="J14" s="5"/>
      <c r="K14" s="5"/>
      <c r="L14" s="163">
        <v>11206.789999999999</v>
      </c>
      <c r="M14" s="5"/>
      <c r="N14" s="163">
        <v>2634.94</v>
      </c>
      <c r="O14" s="177"/>
      <c r="P14" s="163">
        <v>19959.57</v>
      </c>
    </row>
    <row r="15" spans="2:16" ht="23.25" customHeight="1" x14ac:dyDescent="0.25">
      <c r="D15" s="54"/>
      <c r="E15" s="55"/>
      <c r="F15" s="53"/>
      <c r="G15" s="13"/>
      <c r="H15" s="35"/>
      <c r="I15" s="5"/>
      <c r="L15" s="162">
        <f>+L13+L12+L14</f>
        <v>842057.00999999978</v>
      </c>
      <c r="N15" s="162">
        <f>+N13+N12+N14+[1]Estados!$H$90</f>
        <v>525770.12</v>
      </c>
      <c r="O15" s="177"/>
      <c r="P15" s="162">
        <f>+P13+P12+P14</f>
        <v>2416303.8399999994</v>
      </c>
    </row>
    <row r="16" spans="2:16" ht="14.25" customHeight="1" x14ac:dyDescent="0.25">
      <c r="E16" s="56"/>
      <c r="F16" s="19"/>
      <c r="G16" s="13"/>
      <c r="H16" s="35"/>
      <c r="I16" s="5"/>
    </row>
    <row r="17" spans="2:16" ht="19.5" customHeight="1" x14ac:dyDescent="0.25">
      <c r="B17" s="8" t="s">
        <v>35</v>
      </c>
      <c r="C17" s="8"/>
      <c r="D17" s="8"/>
      <c r="E17" s="56"/>
      <c r="F17" s="19"/>
      <c r="G17" s="51"/>
      <c r="H17" s="35"/>
      <c r="I17" s="5"/>
      <c r="L17" s="26"/>
      <c r="N17" s="26"/>
      <c r="O17" s="36"/>
      <c r="P17" s="26"/>
    </row>
    <row r="18" spans="2:16" ht="18.75" customHeight="1" x14ac:dyDescent="0.25">
      <c r="B18" s="1" t="s">
        <v>36</v>
      </c>
      <c r="E18" s="48"/>
      <c r="F18" s="49"/>
      <c r="G18" s="51"/>
      <c r="H18" s="35"/>
      <c r="I18" s="5"/>
      <c r="L18" s="162">
        <v>217179.99999999994</v>
      </c>
      <c r="N18" s="162">
        <v>111813.90999999999</v>
      </c>
      <c r="O18" s="177"/>
      <c r="P18" s="162">
        <v>632147.55000000005</v>
      </c>
    </row>
    <row r="19" spans="2:16" ht="18.75" customHeight="1" x14ac:dyDescent="0.25">
      <c r="B19" s="2" t="s">
        <v>37</v>
      </c>
      <c r="C19" s="2"/>
      <c r="D19" s="2"/>
      <c r="E19" s="57"/>
      <c r="F19" s="49"/>
      <c r="G19" s="51"/>
      <c r="H19" s="58"/>
      <c r="I19" s="5"/>
      <c r="L19" s="162">
        <v>184.72000000000003</v>
      </c>
      <c r="N19" s="162">
        <v>56201.690000000017</v>
      </c>
      <c r="O19" s="177"/>
      <c r="P19" s="162">
        <v>607.68000000000006</v>
      </c>
    </row>
    <row r="20" spans="2:16" ht="18.75" customHeight="1" x14ac:dyDescent="0.25">
      <c r="B20" s="1" t="s">
        <v>33</v>
      </c>
      <c r="D20" s="59"/>
      <c r="E20" s="52"/>
      <c r="F20" s="53"/>
      <c r="G20" s="51"/>
      <c r="H20" s="35">
        <v>0</v>
      </c>
      <c r="I20" s="35">
        <v>0</v>
      </c>
      <c r="L20" s="163">
        <v>24528.819999999978</v>
      </c>
      <c r="N20" s="163">
        <v>174374.96000000005</v>
      </c>
      <c r="O20" s="177"/>
      <c r="P20" s="163">
        <v>155804.94</v>
      </c>
    </row>
    <row r="21" spans="2:16" ht="18.75" customHeight="1" x14ac:dyDescent="0.25">
      <c r="E21" s="60">
        <f>SUM(E18:E20)</f>
        <v>0</v>
      </c>
      <c r="F21" s="18"/>
      <c r="G21" s="51"/>
      <c r="H21" s="17">
        <f>+H20+H22</f>
        <v>371.26</v>
      </c>
      <c r="I21" s="17">
        <f>+I20+I22</f>
        <v>212.87</v>
      </c>
      <c r="L21" s="164">
        <f>SUM(L18:L20)</f>
        <v>241893.53999999992</v>
      </c>
      <c r="N21" s="164">
        <f>SUM(N18:N20)</f>
        <v>342390.56000000006</v>
      </c>
      <c r="O21" s="178"/>
      <c r="P21" s="164">
        <f>SUM(P18:P20)</f>
        <v>788560.17000000016</v>
      </c>
    </row>
    <row r="22" spans="2:16" ht="18.75" customHeight="1" x14ac:dyDescent="0.3">
      <c r="E22" s="62"/>
      <c r="F22" s="61"/>
      <c r="G22" s="51">
        <v>7511</v>
      </c>
      <c r="H22" s="17">
        <f>+'[2]FONDO BALANZA'!G205</f>
        <v>371.26</v>
      </c>
      <c r="I22" s="63">
        <v>212.87</v>
      </c>
      <c r="J22" s="5"/>
      <c r="K22" s="5"/>
      <c r="L22" s="5"/>
      <c r="N22" s="5"/>
      <c r="O22" s="35"/>
      <c r="P22" s="5"/>
    </row>
    <row r="23" spans="2:16" ht="17.25" customHeight="1" thickBot="1" x14ac:dyDescent="0.35">
      <c r="B23" s="8" t="s">
        <v>73</v>
      </c>
      <c r="C23" s="8"/>
      <c r="D23" s="8"/>
      <c r="E23" s="165"/>
      <c r="F23" s="64"/>
      <c r="G23" s="64"/>
      <c r="H23" s="65" t="s">
        <v>38</v>
      </c>
      <c r="J23" s="5"/>
      <c r="K23" s="5"/>
      <c r="L23" s="166">
        <f>+L15-L21</f>
        <v>600163.46999999986</v>
      </c>
      <c r="N23" s="166">
        <f>+N15-N21</f>
        <v>183379.55999999994</v>
      </c>
      <c r="O23" s="64"/>
      <c r="P23" s="166">
        <f>+P15-P21</f>
        <v>1627743.6699999992</v>
      </c>
    </row>
    <row r="24" spans="2:16" ht="12.75" customHeight="1" thickTop="1" x14ac:dyDescent="0.25">
      <c r="H24" s="34"/>
      <c r="J24" s="5"/>
      <c r="K24" s="5"/>
      <c r="L24" s="5"/>
      <c r="N24" s="5"/>
      <c r="O24" s="35"/>
    </row>
    <row r="25" spans="2:16" hidden="1" x14ac:dyDescent="0.25">
      <c r="B25" s="1" t="s">
        <v>62</v>
      </c>
      <c r="D25" s="5"/>
      <c r="E25" s="66"/>
      <c r="F25" s="35"/>
      <c r="G25" s="5">
        <f>760559.55-821529.7</f>
        <v>-60970.149999999907</v>
      </c>
      <c r="H25" s="34"/>
      <c r="J25" s="5"/>
      <c r="K25" s="5"/>
      <c r="L25" s="5"/>
    </row>
    <row r="26" spans="2:16" ht="15.75" hidden="1" customHeight="1" thickBot="1" x14ac:dyDescent="0.3">
      <c r="B26" s="67"/>
      <c r="C26" s="67"/>
      <c r="D26" s="67"/>
      <c r="E26" s="165"/>
      <c r="F26" s="16"/>
      <c r="G26" s="12"/>
      <c r="J26" s="5"/>
      <c r="K26" s="5"/>
      <c r="L26" s="5"/>
    </row>
    <row r="27" spans="2:16" hidden="1" x14ac:dyDescent="0.25">
      <c r="B27" s="67"/>
      <c r="C27" s="67"/>
      <c r="D27" s="67"/>
      <c r="E27" s="28"/>
      <c r="F27" s="16"/>
      <c r="G27" s="12"/>
      <c r="J27" s="5"/>
      <c r="K27" s="5"/>
      <c r="L27" s="5"/>
    </row>
    <row r="28" spans="2:16" x14ac:dyDescent="0.25">
      <c r="B28" s="67"/>
      <c r="C28" s="67"/>
      <c r="D28" s="67"/>
      <c r="E28" s="28"/>
      <c r="F28" s="16"/>
      <c r="G28" s="12"/>
      <c r="J28" s="5"/>
      <c r="K28" s="5"/>
      <c r="L28" s="5"/>
    </row>
    <row r="29" spans="2:16" ht="34.5" customHeight="1" x14ac:dyDescent="0.25">
      <c r="B29"/>
      <c r="C29" s="33"/>
      <c r="D29"/>
      <c r="E29" s="69"/>
      <c r="F29" s="68"/>
      <c r="G29" s="68"/>
      <c r="H29" s="68">
        <v>165.71</v>
      </c>
      <c r="J29" s="7"/>
      <c r="K29" s="7"/>
      <c r="L29" s="38"/>
      <c r="M29" s="38"/>
      <c r="N29" s="33"/>
      <c r="O29" s="68"/>
    </row>
    <row r="30" spans="2:16" x14ac:dyDescent="0.25">
      <c r="B30" s="70" t="str">
        <f>+'Balance General  '!B40</f>
        <v xml:space="preserve">BANAHÍ TAVÁREZ </v>
      </c>
      <c r="C30" s="71"/>
      <c r="D30" s="71"/>
      <c r="E30" s="73"/>
      <c r="F30" s="72"/>
      <c r="G30" s="72"/>
      <c r="H30" s="1">
        <f>+H29*2</f>
        <v>331.42</v>
      </c>
      <c r="J30" s="54"/>
      <c r="K30" s="54"/>
      <c r="L30" s="72" t="s">
        <v>39</v>
      </c>
      <c r="M30" s="72"/>
      <c r="N30" s="72"/>
      <c r="O30" s="72"/>
    </row>
    <row r="31" spans="2:16" ht="24.75" customHeight="1" x14ac:dyDescent="0.25">
      <c r="B31" s="74" t="str">
        <f>+'Balance General  '!B41</f>
        <v>VICEPRESIDENTE - TESORERA</v>
      </c>
      <c r="C31" s="74"/>
      <c r="D31" s="74"/>
      <c r="E31" s="76"/>
      <c r="F31" s="75"/>
      <c r="G31" s="75"/>
      <c r="L31" s="82" t="s">
        <v>40</v>
      </c>
      <c r="M31" s="118"/>
      <c r="N31" s="82"/>
      <c r="O31" s="118"/>
    </row>
    <row r="32" spans="2:16" x14ac:dyDescent="0.25">
      <c r="B32" s="40"/>
      <c r="C32" s="40"/>
      <c r="D32" s="40"/>
      <c r="E32" s="76"/>
      <c r="F32" s="75"/>
      <c r="G32" s="75"/>
    </row>
    <row r="34" spans="14:14" x14ac:dyDescent="0.25">
      <c r="N34" s="1">
        <f ca="1">A17:N34</f>
        <v>0</v>
      </c>
    </row>
  </sheetData>
  <mergeCells count="4">
    <mergeCell ref="B4:P4"/>
    <mergeCell ref="B5:P5"/>
    <mergeCell ref="B6:P6"/>
    <mergeCell ref="B7:P7"/>
  </mergeCells>
  <printOptions horizontalCentered="1"/>
  <pageMargins left="0.43" right="0.18" top="0.98425196850393704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5:L51"/>
  <sheetViews>
    <sheetView showGridLines="0" topLeftCell="A7" zoomScaleNormal="100" workbookViewId="0">
      <selection activeCell="K20" sqref="K20"/>
    </sheetView>
  </sheetViews>
  <sheetFormatPr baseColWidth="10" defaultColWidth="0" defaultRowHeight="12" customHeight="1" x14ac:dyDescent="0.25"/>
  <cols>
    <col min="1" max="1" width="4.7109375" style="86" customWidth="1"/>
    <col min="2" max="2" width="48.85546875" style="86" customWidth="1"/>
    <col min="3" max="3" width="3.5703125" style="86" customWidth="1"/>
    <col min="4" max="4" width="4.42578125" style="86" customWidth="1"/>
    <col min="5" max="5" width="21.5703125" style="86" customWidth="1"/>
    <col min="6" max="6" width="3.7109375" style="86" customWidth="1"/>
    <col min="7" max="7" width="23" style="86" customWidth="1"/>
    <col min="8" max="8" width="3.7109375" style="86" customWidth="1"/>
    <col min="9" max="9" width="17.5703125" style="86" customWidth="1"/>
    <col min="10" max="11" width="9.140625" style="86" customWidth="1"/>
    <col min="12" max="12" width="13.42578125" style="86" bestFit="1" customWidth="1"/>
    <col min="13" max="254" width="9.140625" style="86" customWidth="1"/>
    <col min="255" max="255" width="8.140625" style="86" customWidth="1"/>
    <col min="256" max="256" width="60" style="86" customWidth="1"/>
    <col min="257" max="257" width="19.42578125" style="86" customWidth="1"/>
    <col min="258" max="258" width="4.5703125" style="86" customWidth="1"/>
    <col min="259" max="510" width="9.140625" style="86" customWidth="1"/>
    <col min="511" max="511" width="8.140625" style="86" customWidth="1"/>
    <col min="512" max="512" width="60" style="86" customWidth="1"/>
    <col min="513" max="513" width="19.42578125" style="86" customWidth="1"/>
    <col min="514" max="514" width="4.5703125" style="86" customWidth="1"/>
    <col min="515" max="766" width="9.140625" style="86" customWidth="1"/>
    <col min="767" max="767" width="8.140625" style="86" customWidth="1"/>
    <col min="768" max="768" width="60" style="86" customWidth="1"/>
    <col min="769" max="769" width="19.42578125" style="86" customWidth="1"/>
    <col min="770" max="770" width="4.5703125" style="86" customWidth="1"/>
    <col min="771" max="1022" width="9.140625" style="86" customWidth="1"/>
    <col min="1023" max="1023" width="8.140625" style="86" customWidth="1"/>
    <col min="1024" max="1024" width="60" style="86" customWidth="1"/>
    <col min="1025" max="1025" width="19.42578125" style="86" customWidth="1"/>
    <col min="1026" max="1026" width="4.5703125" style="86" customWidth="1"/>
    <col min="1027" max="1278" width="9.140625" style="86" customWidth="1"/>
    <col min="1279" max="1279" width="8.140625" style="86" customWidth="1"/>
    <col min="1280" max="1280" width="60" style="86" customWidth="1"/>
    <col min="1281" max="1281" width="19.42578125" style="86" customWidth="1"/>
    <col min="1282" max="1282" width="4.5703125" style="86" customWidth="1"/>
    <col min="1283" max="1534" width="9.140625" style="86" customWidth="1"/>
    <col min="1535" max="1535" width="8.140625" style="86" customWidth="1"/>
    <col min="1536" max="1536" width="60" style="86" customWidth="1"/>
    <col min="1537" max="1537" width="19.42578125" style="86" customWidth="1"/>
    <col min="1538" max="1538" width="4.5703125" style="86" customWidth="1"/>
    <col min="1539" max="1790" width="9.140625" style="86" customWidth="1"/>
    <col min="1791" max="1791" width="8.140625" style="86" customWidth="1"/>
    <col min="1792" max="1792" width="60" style="86" customWidth="1"/>
    <col min="1793" max="1793" width="19.42578125" style="86" customWidth="1"/>
    <col min="1794" max="1794" width="4.5703125" style="86" customWidth="1"/>
    <col min="1795" max="2046" width="9.140625" style="86" customWidth="1"/>
    <col min="2047" max="2047" width="8.140625" style="86" customWidth="1"/>
    <col min="2048" max="2048" width="60" style="86" customWidth="1"/>
    <col min="2049" max="2049" width="19.42578125" style="86" customWidth="1"/>
    <col min="2050" max="2050" width="4.5703125" style="86" customWidth="1"/>
    <col min="2051" max="2302" width="9.140625" style="86" customWidth="1"/>
    <col min="2303" max="2303" width="8.140625" style="86" customWidth="1"/>
    <col min="2304" max="2304" width="60" style="86" customWidth="1"/>
    <col min="2305" max="2305" width="19.42578125" style="86" customWidth="1"/>
    <col min="2306" max="2306" width="4.5703125" style="86" customWidth="1"/>
    <col min="2307" max="2558" width="9.140625" style="86" customWidth="1"/>
    <col min="2559" max="2559" width="8.140625" style="86" customWidth="1"/>
    <col min="2560" max="2560" width="60" style="86" customWidth="1"/>
    <col min="2561" max="2561" width="19.42578125" style="86" customWidth="1"/>
    <col min="2562" max="2562" width="4.5703125" style="86" customWidth="1"/>
    <col min="2563" max="2814" width="9.140625" style="86" customWidth="1"/>
    <col min="2815" max="2815" width="8.140625" style="86" customWidth="1"/>
    <col min="2816" max="2816" width="60" style="86" customWidth="1"/>
    <col min="2817" max="2817" width="19.42578125" style="86" customWidth="1"/>
    <col min="2818" max="2818" width="4.5703125" style="86" customWidth="1"/>
    <col min="2819" max="3070" width="9.140625" style="86" customWidth="1"/>
    <col min="3071" max="3071" width="8.140625" style="86" customWidth="1"/>
    <col min="3072" max="3072" width="60" style="86" customWidth="1"/>
    <col min="3073" max="3073" width="19.42578125" style="86" customWidth="1"/>
    <col min="3074" max="3074" width="4.5703125" style="86" customWidth="1"/>
    <col min="3075" max="3326" width="9.140625" style="86" customWidth="1"/>
    <col min="3327" max="3327" width="8.140625" style="86" customWidth="1"/>
    <col min="3328" max="3328" width="60" style="86" customWidth="1"/>
    <col min="3329" max="3329" width="19.42578125" style="86" customWidth="1"/>
    <col min="3330" max="3330" width="4.5703125" style="86" customWidth="1"/>
    <col min="3331" max="3582" width="9.140625" style="86" customWidth="1"/>
    <col min="3583" max="3583" width="8.140625" style="86" customWidth="1"/>
    <col min="3584" max="3584" width="60" style="86" customWidth="1"/>
    <col min="3585" max="3585" width="19.42578125" style="86" customWidth="1"/>
    <col min="3586" max="3586" width="4.5703125" style="86" customWidth="1"/>
    <col min="3587" max="3838" width="9.140625" style="86" customWidth="1"/>
    <col min="3839" max="3839" width="8.140625" style="86" customWidth="1"/>
    <col min="3840" max="3840" width="60" style="86" customWidth="1"/>
    <col min="3841" max="3841" width="19.42578125" style="86" customWidth="1"/>
    <col min="3842" max="3842" width="4.5703125" style="86" customWidth="1"/>
    <col min="3843" max="4094" width="9.140625" style="86" customWidth="1"/>
    <col min="4095" max="4095" width="8.140625" style="86" customWidth="1"/>
    <col min="4096" max="4096" width="60" style="86" customWidth="1"/>
    <col min="4097" max="4097" width="19.42578125" style="86" customWidth="1"/>
    <col min="4098" max="4098" width="4.5703125" style="86" customWidth="1"/>
    <col min="4099" max="4350" width="9.140625" style="86" customWidth="1"/>
    <col min="4351" max="4351" width="8.140625" style="86" customWidth="1"/>
    <col min="4352" max="4352" width="60" style="86" customWidth="1"/>
    <col min="4353" max="4353" width="19.42578125" style="86" customWidth="1"/>
    <col min="4354" max="4354" width="4.5703125" style="86" customWidth="1"/>
    <col min="4355" max="4606" width="9.140625" style="86" customWidth="1"/>
    <col min="4607" max="4607" width="8.140625" style="86" customWidth="1"/>
    <col min="4608" max="4608" width="60" style="86" customWidth="1"/>
    <col min="4609" max="4609" width="19.42578125" style="86" customWidth="1"/>
    <col min="4610" max="4610" width="4.5703125" style="86" customWidth="1"/>
    <col min="4611" max="4862" width="9.140625" style="86" customWidth="1"/>
    <col min="4863" max="4863" width="8.140625" style="86" customWidth="1"/>
    <col min="4864" max="4864" width="60" style="86" customWidth="1"/>
    <col min="4865" max="4865" width="19.42578125" style="86" customWidth="1"/>
    <col min="4866" max="4866" width="4.5703125" style="86" customWidth="1"/>
    <col min="4867" max="5118" width="9.140625" style="86" customWidth="1"/>
    <col min="5119" max="5119" width="8.140625" style="86" customWidth="1"/>
    <col min="5120" max="5120" width="60" style="86" customWidth="1"/>
    <col min="5121" max="5121" width="19.42578125" style="86" customWidth="1"/>
    <col min="5122" max="5122" width="4.5703125" style="86" customWidth="1"/>
    <col min="5123" max="5374" width="9.140625" style="86" customWidth="1"/>
    <col min="5375" max="5375" width="8.140625" style="86" customWidth="1"/>
    <col min="5376" max="5376" width="60" style="86" customWidth="1"/>
    <col min="5377" max="5377" width="19.42578125" style="86" customWidth="1"/>
    <col min="5378" max="5378" width="4.5703125" style="86" customWidth="1"/>
    <col min="5379" max="5630" width="9.140625" style="86" customWidth="1"/>
    <col min="5631" max="5631" width="8.140625" style="86" customWidth="1"/>
    <col min="5632" max="5632" width="60" style="86" customWidth="1"/>
    <col min="5633" max="5633" width="19.42578125" style="86" customWidth="1"/>
    <col min="5634" max="5634" width="4.5703125" style="86" customWidth="1"/>
    <col min="5635" max="5886" width="9.140625" style="86" customWidth="1"/>
    <col min="5887" max="5887" width="8.140625" style="86" customWidth="1"/>
    <col min="5888" max="5888" width="60" style="86" customWidth="1"/>
    <col min="5889" max="5889" width="19.42578125" style="86" customWidth="1"/>
    <col min="5890" max="5890" width="4.5703125" style="86" customWidth="1"/>
    <col min="5891" max="6142" width="9.140625" style="86" customWidth="1"/>
    <col min="6143" max="6143" width="8.140625" style="86" customWidth="1"/>
    <col min="6144" max="6144" width="60" style="86" customWidth="1"/>
    <col min="6145" max="6145" width="19.42578125" style="86" customWidth="1"/>
    <col min="6146" max="6146" width="4.5703125" style="86" customWidth="1"/>
    <col min="6147" max="6398" width="9.140625" style="86" customWidth="1"/>
    <col min="6399" max="6399" width="8.140625" style="86" customWidth="1"/>
    <col min="6400" max="6400" width="60" style="86" customWidth="1"/>
    <col min="6401" max="6401" width="19.42578125" style="86" customWidth="1"/>
    <col min="6402" max="6402" width="4.5703125" style="86" customWidth="1"/>
    <col min="6403" max="6654" width="9.140625" style="86" customWidth="1"/>
    <col min="6655" max="6655" width="8.140625" style="86" customWidth="1"/>
    <col min="6656" max="6656" width="60" style="86" customWidth="1"/>
    <col min="6657" max="6657" width="19.42578125" style="86" customWidth="1"/>
    <col min="6658" max="6658" width="4.5703125" style="86" customWidth="1"/>
    <col min="6659" max="6910" width="9.140625" style="86" customWidth="1"/>
    <col min="6911" max="6911" width="8.140625" style="86" customWidth="1"/>
    <col min="6912" max="6912" width="60" style="86" customWidth="1"/>
    <col min="6913" max="6913" width="19.42578125" style="86" customWidth="1"/>
    <col min="6914" max="6914" width="4.5703125" style="86" customWidth="1"/>
    <col min="6915" max="7166" width="9.140625" style="86" customWidth="1"/>
    <col min="7167" max="7167" width="8.140625" style="86" customWidth="1"/>
    <col min="7168" max="7168" width="60" style="86" customWidth="1"/>
    <col min="7169" max="7169" width="19.42578125" style="86" customWidth="1"/>
    <col min="7170" max="7170" width="4.5703125" style="86" customWidth="1"/>
    <col min="7171" max="7422" width="9.140625" style="86" customWidth="1"/>
    <col min="7423" max="7423" width="8.140625" style="86" customWidth="1"/>
    <col min="7424" max="7424" width="60" style="86" customWidth="1"/>
    <col min="7425" max="7425" width="19.42578125" style="86" customWidth="1"/>
    <col min="7426" max="7426" width="4.5703125" style="86" customWidth="1"/>
    <col min="7427" max="7678" width="9.140625" style="86" customWidth="1"/>
    <col min="7679" max="7679" width="8.140625" style="86" customWidth="1"/>
    <col min="7680" max="7680" width="60" style="86" customWidth="1"/>
    <col min="7681" max="7681" width="19.42578125" style="86" customWidth="1"/>
    <col min="7682" max="7682" width="4.5703125" style="86" customWidth="1"/>
    <col min="7683" max="7934" width="9.140625" style="86" customWidth="1"/>
    <col min="7935" max="7935" width="8.140625" style="86" customWidth="1"/>
    <col min="7936" max="7936" width="60" style="86" customWidth="1"/>
    <col min="7937" max="7937" width="19.42578125" style="86" customWidth="1"/>
    <col min="7938" max="7938" width="4.5703125" style="86" customWidth="1"/>
    <col min="7939" max="8190" width="9.140625" style="86" customWidth="1"/>
    <col min="8191" max="8191" width="8.140625" style="86" customWidth="1"/>
    <col min="8192" max="8192" width="60" style="86" customWidth="1"/>
    <col min="8193" max="8193" width="19.42578125" style="86" customWidth="1"/>
    <col min="8194" max="8194" width="4.5703125" style="86" customWidth="1"/>
    <col min="8195" max="8446" width="9.140625" style="86" customWidth="1"/>
    <col min="8447" max="8447" width="8.140625" style="86" customWidth="1"/>
    <col min="8448" max="8448" width="60" style="86" customWidth="1"/>
    <col min="8449" max="8449" width="19.42578125" style="86" customWidth="1"/>
    <col min="8450" max="8450" width="4.5703125" style="86" customWidth="1"/>
    <col min="8451" max="8702" width="9.140625" style="86" customWidth="1"/>
    <col min="8703" max="8703" width="8.140625" style="86" customWidth="1"/>
    <col min="8704" max="8704" width="60" style="86" customWidth="1"/>
    <col min="8705" max="8705" width="19.42578125" style="86" customWidth="1"/>
    <col min="8706" max="8706" width="4.5703125" style="86" customWidth="1"/>
    <col min="8707" max="8958" width="9.140625" style="86" customWidth="1"/>
    <col min="8959" max="8959" width="8.140625" style="86" customWidth="1"/>
    <col min="8960" max="8960" width="60" style="86" customWidth="1"/>
    <col min="8961" max="8961" width="19.42578125" style="86" customWidth="1"/>
    <col min="8962" max="8962" width="4.5703125" style="86" customWidth="1"/>
    <col min="8963" max="9214" width="9.140625" style="86" customWidth="1"/>
    <col min="9215" max="9215" width="8.140625" style="86" customWidth="1"/>
    <col min="9216" max="9216" width="60" style="86" customWidth="1"/>
    <col min="9217" max="9217" width="19.42578125" style="86" customWidth="1"/>
    <col min="9218" max="9218" width="4.5703125" style="86" customWidth="1"/>
    <col min="9219" max="9470" width="9.140625" style="86" customWidth="1"/>
    <col min="9471" max="9471" width="8.140625" style="86" customWidth="1"/>
    <col min="9472" max="9472" width="60" style="86" customWidth="1"/>
    <col min="9473" max="9473" width="19.42578125" style="86" customWidth="1"/>
    <col min="9474" max="9474" width="4.5703125" style="86" customWidth="1"/>
    <col min="9475" max="9726" width="9.140625" style="86" customWidth="1"/>
    <col min="9727" max="9727" width="8.140625" style="86" customWidth="1"/>
    <col min="9728" max="9728" width="60" style="86" customWidth="1"/>
    <col min="9729" max="9729" width="19.42578125" style="86" customWidth="1"/>
    <col min="9730" max="9730" width="4.5703125" style="86" customWidth="1"/>
    <col min="9731" max="9982" width="9.140625" style="86" customWidth="1"/>
    <col min="9983" max="9983" width="8.140625" style="86" customWidth="1"/>
    <col min="9984" max="9984" width="60" style="86" customWidth="1"/>
    <col min="9985" max="9985" width="19.42578125" style="86" customWidth="1"/>
    <col min="9986" max="9986" width="4.5703125" style="86" customWidth="1"/>
    <col min="9987" max="10238" width="9.140625" style="86" customWidth="1"/>
    <col min="10239" max="10239" width="8.140625" style="86" customWidth="1"/>
    <col min="10240" max="10240" width="60" style="86" customWidth="1"/>
    <col min="10241" max="10241" width="19.42578125" style="86" customWidth="1"/>
    <col min="10242" max="10242" width="4.5703125" style="86" customWidth="1"/>
    <col min="10243" max="10494" width="9.140625" style="86" customWidth="1"/>
    <col min="10495" max="10495" width="8.140625" style="86" customWidth="1"/>
    <col min="10496" max="10496" width="60" style="86" customWidth="1"/>
    <col min="10497" max="10497" width="19.42578125" style="86" customWidth="1"/>
    <col min="10498" max="10498" width="4.5703125" style="86" customWidth="1"/>
    <col min="10499" max="10750" width="9.140625" style="86" customWidth="1"/>
    <col min="10751" max="10751" width="8.140625" style="86" customWidth="1"/>
    <col min="10752" max="10752" width="60" style="86" customWidth="1"/>
    <col min="10753" max="10753" width="19.42578125" style="86" customWidth="1"/>
    <col min="10754" max="10754" width="4.5703125" style="86" customWidth="1"/>
    <col min="10755" max="11006" width="9.140625" style="86" customWidth="1"/>
    <col min="11007" max="11007" width="8.140625" style="86" customWidth="1"/>
    <col min="11008" max="11008" width="60" style="86" customWidth="1"/>
    <col min="11009" max="11009" width="19.42578125" style="86" customWidth="1"/>
    <col min="11010" max="11010" width="4.5703125" style="86" customWidth="1"/>
    <col min="11011" max="11262" width="9.140625" style="86" customWidth="1"/>
    <col min="11263" max="11263" width="8.140625" style="86" customWidth="1"/>
    <col min="11264" max="11264" width="60" style="86" customWidth="1"/>
    <col min="11265" max="11265" width="19.42578125" style="86" customWidth="1"/>
    <col min="11266" max="11266" width="4.5703125" style="86" customWidth="1"/>
    <col min="11267" max="11518" width="9.140625" style="86" customWidth="1"/>
    <col min="11519" max="11519" width="8.140625" style="86" customWidth="1"/>
    <col min="11520" max="11520" width="60" style="86" customWidth="1"/>
    <col min="11521" max="11521" width="19.42578125" style="86" customWidth="1"/>
    <col min="11522" max="11522" width="4.5703125" style="86" customWidth="1"/>
    <col min="11523" max="11774" width="9.140625" style="86" customWidth="1"/>
    <col min="11775" max="11775" width="8.140625" style="86" customWidth="1"/>
    <col min="11776" max="11776" width="60" style="86" customWidth="1"/>
    <col min="11777" max="11777" width="19.42578125" style="86" customWidth="1"/>
    <col min="11778" max="11778" width="4.5703125" style="86" customWidth="1"/>
    <col min="11779" max="12030" width="9.140625" style="86" customWidth="1"/>
    <col min="12031" max="12031" width="8.140625" style="86" customWidth="1"/>
    <col min="12032" max="12032" width="60" style="86" customWidth="1"/>
    <col min="12033" max="12033" width="19.42578125" style="86" customWidth="1"/>
    <col min="12034" max="12034" width="4.5703125" style="86" customWidth="1"/>
    <col min="12035" max="12286" width="9.140625" style="86" customWidth="1"/>
    <col min="12287" max="12287" width="8.140625" style="86" customWidth="1"/>
    <col min="12288" max="12288" width="60" style="86" customWidth="1"/>
    <col min="12289" max="12289" width="19.42578125" style="86" customWidth="1"/>
    <col min="12290" max="12290" width="4.5703125" style="86" customWidth="1"/>
    <col min="12291" max="12542" width="9.140625" style="86" customWidth="1"/>
    <col min="12543" max="12543" width="8.140625" style="86" customWidth="1"/>
    <col min="12544" max="12544" width="60" style="86" customWidth="1"/>
    <col min="12545" max="12545" width="19.42578125" style="86" customWidth="1"/>
    <col min="12546" max="12546" width="4.5703125" style="86" customWidth="1"/>
    <col min="12547" max="12798" width="9.140625" style="86" customWidth="1"/>
    <col min="12799" max="12799" width="8.140625" style="86" customWidth="1"/>
    <col min="12800" max="12800" width="60" style="86" customWidth="1"/>
    <col min="12801" max="12801" width="19.42578125" style="86" customWidth="1"/>
    <col min="12802" max="12802" width="4.5703125" style="86" customWidth="1"/>
    <col min="12803" max="13054" width="9.140625" style="86" customWidth="1"/>
    <col min="13055" max="13055" width="8.140625" style="86" customWidth="1"/>
    <col min="13056" max="13056" width="60" style="86" customWidth="1"/>
    <col min="13057" max="13057" width="19.42578125" style="86" customWidth="1"/>
    <col min="13058" max="13058" width="4.5703125" style="86" customWidth="1"/>
    <col min="13059" max="13310" width="9.140625" style="86" customWidth="1"/>
    <col min="13311" max="13311" width="8.140625" style="86" customWidth="1"/>
    <col min="13312" max="13312" width="60" style="86" customWidth="1"/>
    <col min="13313" max="13313" width="19.42578125" style="86" customWidth="1"/>
    <col min="13314" max="13314" width="4.5703125" style="86" customWidth="1"/>
    <col min="13315" max="13566" width="9.140625" style="86" customWidth="1"/>
    <col min="13567" max="13567" width="8.140625" style="86" customWidth="1"/>
    <col min="13568" max="13568" width="60" style="86" customWidth="1"/>
    <col min="13569" max="13569" width="19.42578125" style="86" customWidth="1"/>
    <col min="13570" max="13570" width="4.5703125" style="86" customWidth="1"/>
    <col min="13571" max="13822" width="9.140625" style="86" customWidth="1"/>
    <col min="13823" max="13823" width="8.140625" style="86" customWidth="1"/>
    <col min="13824" max="13824" width="60" style="86" customWidth="1"/>
    <col min="13825" max="13825" width="19.42578125" style="86" customWidth="1"/>
    <col min="13826" max="13826" width="4.5703125" style="86" customWidth="1"/>
    <col min="13827" max="14078" width="9.140625" style="86" customWidth="1"/>
    <col min="14079" max="14079" width="8.140625" style="86" customWidth="1"/>
    <col min="14080" max="14080" width="60" style="86" customWidth="1"/>
    <col min="14081" max="14081" width="19.42578125" style="86" customWidth="1"/>
    <col min="14082" max="14082" width="4.5703125" style="86" customWidth="1"/>
    <col min="14083" max="14334" width="9.140625" style="86" customWidth="1"/>
    <col min="14335" max="14335" width="8.140625" style="86" customWidth="1"/>
    <col min="14336" max="14336" width="60" style="86" customWidth="1"/>
    <col min="14337" max="14337" width="19.42578125" style="86" customWidth="1"/>
    <col min="14338" max="14338" width="4.5703125" style="86" customWidth="1"/>
    <col min="14339" max="14590" width="9.140625" style="86" customWidth="1"/>
    <col min="14591" max="14591" width="8.140625" style="86" customWidth="1"/>
    <col min="14592" max="14592" width="60" style="86" customWidth="1"/>
    <col min="14593" max="14593" width="19.42578125" style="86" customWidth="1"/>
    <col min="14594" max="14594" width="4.5703125" style="86" customWidth="1"/>
    <col min="14595" max="14846" width="9.140625" style="86" customWidth="1"/>
    <col min="14847" max="14847" width="8.140625" style="86" customWidth="1"/>
    <col min="14848" max="14848" width="60" style="86" customWidth="1"/>
    <col min="14849" max="14849" width="19.42578125" style="86" customWidth="1"/>
    <col min="14850" max="14850" width="4.5703125" style="86" customWidth="1"/>
    <col min="14851" max="15102" width="9.140625" style="86" customWidth="1"/>
    <col min="15103" max="15103" width="8.140625" style="86" customWidth="1"/>
    <col min="15104" max="15104" width="60" style="86" customWidth="1"/>
    <col min="15105" max="15105" width="19.42578125" style="86" customWidth="1"/>
    <col min="15106" max="15106" width="4.5703125" style="86" customWidth="1"/>
    <col min="15107" max="15358" width="9.140625" style="86" customWidth="1"/>
    <col min="15359" max="15359" width="8.140625" style="86" customWidth="1"/>
    <col min="15360" max="15360" width="60" style="86" customWidth="1"/>
    <col min="15361" max="15361" width="19.42578125" style="86" customWidth="1"/>
    <col min="15362" max="15362" width="4.5703125" style="86" customWidth="1"/>
    <col min="15363" max="15614" width="9.140625" style="86" customWidth="1"/>
    <col min="15615" max="15615" width="8.140625" style="86" customWidth="1"/>
    <col min="15616" max="15616" width="60" style="86" customWidth="1"/>
    <col min="15617" max="15617" width="19.42578125" style="86" customWidth="1"/>
    <col min="15618" max="15618" width="4.5703125" style="86" customWidth="1"/>
    <col min="15619" max="15870" width="9.140625" style="86" customWidth="1"/>
    <col min="15871" max="15871" width="8.140625" style="86" customWidth="1"/>
    <col min="15872" max="15872" width="60" style="86" customWidth="1"/>
    <col min="15873" max="15873" width="19.42578125" style="86" customWidth="1"/>
    <col min="15874" max="15874" width="4.5703125" style="86" customWidth="1"/>
    <col min="15875" max="16126" width="9.140625" style="86" customWidth="1"/>
    <col min="16127" max="16127" width="8.140625" style="86" customWidth="1"/>
    <col min="16128" max="16128" width="60" style="86" customWidth="1"/>
    <col min="16129" max="16129" width="19.42578125" style="86" customWidth="1"/>
    <col min="16130" max="16130" width="4.5703125" style="86" customWidth="1"/>
    <col min="16131" max="16380" width="9.140625" style="86" customWidth="1"/>
    <col min="16381" max="16384" width="4.28515625" style="86" customWidth="1"/>
  </cols>
  <sheetData>
    <row r="5" spans="2:9" s="85" customFormat="1" ht="35.25" customHeight="1" x14ac:dyDescent="0.25">
      <c r="B5" s="183" t="s">
        <v>0</v>
      </c>
      <c r="C5" s="183"/>
      <c r="D5" s="183"/>
      <c r="E5" s="183"/>
      <c r="F5" s="183"/>
      <c r="G5" s="183"/>
      <c r="H5" s="183"/>
      <c r="I5" s="183"/>
    </row>
    <row r="6" spans="2:9" ht="12.95" customHeight="1" x14ac:dyDescent="0.25">
      <c r="B6" s="190" t="s">
        <v>59</v>
      </c>
      <c r="C6" s="190"/>
      <c r="D6" s="190"/>
      <c r="E6" s="190"/>
      <c r="F6" s="190"/>
      <c r="G6" s="190"/>
      <c r="H6" s="190"/>
      <c r="I6" s="190"/>
    </row>
    <row r="7" spans="2:9" ht="12.95" customHeight="1" x14ac:dyDescent="0.25">
      <c r="B7" s="191" t="s">
        <v>82</v>
      </c>
      <c r="C7" s="191"/>
      <c r="D7" s="191"/>
      <c r="E7" s="191"/>
      <c r="F7" s="191"/>
      <c r="G7" s="191"/>
      <c r="H7" s="191"/>
      <c r="I7" s="191"/>
    </row>
    <row r="8" spans="2:9" ht="12.95" customHeight="1" x14ac:dyDescent="0.25">
      <c r="B8" s="191" t="s">
        <v>1</v>
      </c>
      <c r="C8" s="191"/>
      <c r="D8" s="191"/>
      <c r="E8" s="191"/>
      <c r="F8" s="191"/>
      <c r="G8" s="191"/>
      <c r="H8" s="191"/>
      <c r="I8" s="191"/>
    </row>
    <row r="9" spans="2:9" ht="12.95" customHeight="1" x14ac:dyDescent="0.25">
      <c r="B9" s="87"/>
      <c r="C9" s="87"/>
      <c r="D9" s="87"/>
    </row>
    <row r="10" spans="2:9" ht="19.5" customHeight="1" x14ac:dyDescent="0.25">
      <c r="C10" s="88"/>
      <c r="D10" s="160"/>
      <c r="E10" s="169" t="s">
        <v>45</v>
      </c>
      <c r="F10" s="115"/>
      <c r="G10" s="169" t="s">
        <v>45</v>
      </c>
      <c r="H10" s="115"/>
      <c r="I10" s="169" t="s">
        <v>87</v>
      </c>
    </row>
    <row r="11" spans="2:9" ht="12" customHeight="1" x14ac:dyDescent="0.25">
      <c r="B11" s="89"/>
      <c r="C11" s="113"/>
      <c r="D11" s="113"/>
      <c r="E11" s="168" t="s">
        <v>83</v>
      </c>
      <c r="F11" s="113"/>
      <c r="G11" s="173" t="s">
        <v>84</v>
      </c>
      <c r="H11" s="176"/>
      <c r="I11" s="174" t="s">
        <v>85</v>
      </c>
    </row>
    <row r="12" spans="2:9" ht="7.5" customHeight="1" x14ac:dyDescent="0.25">
      <c r="B12" s="89"/>
      <c r="C12" s="90"/>
      <c r="D12" s="90"/>
    </row>
    <row r="13" spans="2:9" s="94" customFormat="1" ht="12" customHeight="1" x14ac:dyDescent="0.2">
      <c r="B13" s="91" t="s">
        <v>46</v>
      </c>
      <c r="C13" s="92"/>
      <c r="D13" s="93"/>
    </row>
    <row r="14" spans="2:9" ht="12" customHeight="1" x14ac:dyDescent="0.25">
      <c r="B14" s="89"/>
      <c r="D14" s="90"/>
    </row>
    <row r="15" spans="2:9" ht="12" customHeight="1" x14ac:dyDescent="0.25">
      <c r="B15" s="95" t="s">
        <v>47</v>
      </c>
      <c r="C15" s="96"/>
      <c r="D15" s="96"/>
      <c r="E15" s="86">
        <v>600163.46999999986</v>
      </c>
      <c r="G15" s="86">
        <v>183379.55999999994</v>
      </c>
      <c r="I15" s="86">
        <v>1627743.6699999992</v>
      </c>
    </row>
    <row r="16" spans="2:9" ht="12" customHeight="1" x14ac:dyDescent="0.25">
      <c r="B16" s="95"/>
      <c r="C16" s="96"/>
      <c r="D16" s="96"/>
    </row>
    <row r="17" spans="2:12" ht="12" customHeight="1" x14ac:dyDescent="0.25">
      <c r="B17" s="95" t="s">
        <v>48</v>
      </c>
      <c r="C17" s="98"/>
      <c r="D17" s="98"/>
    </row>
    <row r="18" spans="2:12" ht="12" customHeight="1" x14ac:dyDescent="0.25">
      <c r="B18" s="99" t="s">
        <v>41</v>
      </c>
      <c r="C18" s="96"/>
      <c r="D18" s="96"/>
      <c r="E18" s="86">
        <v>0</v>
      </c>
      <c r="G18" s="86">
        <v>438289.66000000003</v>
      </c>
      <c r="H18" s="167"/>
      <c r="I18" s="86">
        <v>0</v>
      </c>
    </row>
    <row r="19" spans="2:12" s="121" customFormat="1" ht="13.5" customHeight="1" x14ac:dyDescent="0.25">
      <c r="B19" s="122" t="s">
        <v>60</v>
      </c>
      <c r="C19" s="124"/>
      <c r="D19" s="123"/>
      <c r="E19" s="86">
        <v>-126104.33</v>
      </c>
      <c r="G19" s="125">
        <v>0</v>
      </c>
      <c r="I19" s="86">
        <v>-185651.61</v>
      </c>
    </row>
    <row r="20" spans="2:12" ht="15" customHeight="1" x14ac:dyDescent="0.25">
      <c r="B20" s="99" t="s">
        <v>6</v>
      </c>
      <c r="C20" s="96"/>
      <c r="D20" s="96"/>
      <c r="E20" s="86">
        <v>149327.5400000001</v>
      </c>
      <c r="G20" s="86">
        <v>-11480.420000000013</v>
      </c>
      <c r="I20" s="86">
        <v>14889809.939999999</v>
      </c>
    </row>
    <row r="21" spans="2:12" ht="17.25" customHeight="1" x14ac:dyDescent="0.25">
      <c r="B21" s="99" t="s">
        <v>10</v>
      </c>
      <c r="C21" s="100"/>
      <c r="D21" s="100"/>
      <c r="E21" s="120">
        <v>60099.509999999682</v>
      </c>
      <c r="G21" s="120">
        <v>98669.959999999992</v>
      </c>
      <c r="I21" s="120">
        <v>803658.51999999979</v>
      </c>
    </row>
    <row r="22" spans="2:12" ht="12" customHeight="1" x14ac:dyDescent="0.25">
      <c r="B22" s="99"/>
      <c r="C22" s="100"/>
      <c r="D22" s="100"/>
    </row>
    <row r="23" spans="2:12" ht="15" customHeight="1" x14ac:dyDescent="0.25">
      <c r="B23" s="91" t="s">
        <v>49</v>
      </c>
      <c r="C23" s="101"/>
      <c r="D23" s="101"/>
      <c r="E23" s="101">
        <f>SUM(E15:E21)</f>
        <v>683486.18999999959</v>
      </c>
      <c r="G23" s="101">
        <f>SUM(G15:G21)</f>
        <v>708858.75999999989</v>
      </c>
      <c r="I23" s="101">
        <f>SUM(I15:I21)</f>
        <v>17135560.52</v>
      </c>
    </row>
    <row r="24" spans="2:12" ht="12" customHeight="1" x14ac:dyDescent="0.25">
      <c r="B24" s="89"/>
      <c r="C24" s="98"/>
      <c r="D24" s="98"/>
    </row>
    <row r="25" spans="2:12" ht="18" customHeight="1" x14ac:dyDescent="0.25">
      <c r="B25" s="102" t="s">
        <v>50</v>
      </c>
      <c r="C25" s="98"/>
      <c r="D25" s="98"/>
      <c r="L25" s="179"/>
    </row>
    <row r="26" spans="2:12" ht="15" customHeight="1" x14ac:dyDescent="0.25">
      <c r="B26" s="122" t="s">
        <v>63</v>
      </c>
      <c r="C26" s="100"/>
      <c r="D26" s="100"/>
      <c r="E26" s="86">
        <v>0</v>
      </c>
      <c r="G26" s="86">
        <v>6701953.9699999997</v>
      </c>
      <c r="I26" s="86">
        <v>0</v>
      </c>
      <c r="L26" s="179"/>
    </row>
    <row r="27" spans="2:12" ht="15" customHeight="1" x14ac:dyDescent="0.25">
      <c r="B27" s="122" t="s">
        <v>61</v>
      </c>
      <c r="C27" s="100"/>
      <c r="D27" s="100"/>
      <c r="E27" s="86">
        <v>0</v>
      </c>
      <c r="G27" s="126">
        <v>-2411684.7799999998</v>
      </c>
      <c r="I27" s="126">
        <v>-18045233.25</v>
      </c>
      <c r="L27" s="179"/>
    </row>
    <row r="28" spans="2:12" ht="15" customHeight="1" x14ac:dyDescent="0.25">
      <c r="B28" s="182" t="s">
        <v>89</v>
      </c>
      <c r="C28" s="100"/>
      <c r="D28" s="100"/>
      <c r="G28" s="125">
        <v>0</v>
      </c>
      <c r="I28" s="125">
        <v>0</v>
      </c>
      <c r="L28" s="179"/>
    </row>
    <row r="29" spans="2:12" ht="15" customHeight="1" x14ac:dyDescent="0.25">
      <c r="B29" s="122" t="s">
        <v>90</v>
      </c>
      <c r="C29" s="100"/>
      <c r="D29" s="100"/>
      <c r="E29" s="120">
        <v>-1163</v>
      </c>
      <c r="F29" s="126"/>
      <c r="G29" s="181">
        <v>0</v>
      </c>
      <c r="H29" s="126"/>
      <c r="I29" s="181">
        <v>0</v>
      </c>
      <c r="L29" s="179"/>
    </row>
    <row r="30" spans="2:12" ht="24" customHeight="1" x14ac:dyDescent="0.25">
      <c r="B30" s="102" t="s">
        <v>51</v>
      </c>
      <c r="C30" s="103"/>
      <c r="D30" s="103"/>
      <c r="E30" s="103">
        <f>+E29+E26</f>
        <v>-1163</v>
      </c>
      <c r="G30" s="103">
        <f>+G27+G26</f>
        <v>4290269.1899999995</v>
      </c>
      <c r="I30" s="103">
        <f>+I27+I26</f>
        <v>-18045233.25</v>
      </c>
      <c r="L30" s="179"/>
    </row>
    <row r="31" spans="2:12" ht="12" customHeight="1" x14ac:dyDescent="0.25">
      <c r="B31" s="89"/>
      <c r="C31" s="98"/>
      <c r="D31" s="98"/>
      <c r="L31" s="179"/>
    </row>
    <row r="32" spans="2:12" ht="20.25" customHeight="1" x14ac:dyDescent="0.25">
      <c r="B32" s="102" t="s">
        <v>52</v>
      </c>
      <c r="C32" s="98"/>
      <c r="D32" s="98"/>
      <c r="L32" s="180"/>
    </row>
    <row r="33" spans="2:12" ht="18" customHeight="1" x14ac:dyDescent="0.25">
      <c r="B33" s="89" t="s">
        <v>13</v>
      </c>
      <c r="C33" s="98"/>
      <c r="D33" s="98"/>
      <c r="E33" s="86">
        <v>0</v>
      </c>
      <c r="G33" s="86">
        <v>0</v>
      </c>
      <c r="I33" s="86">
        <v>0</v>
      </c>
      <c r="L33" s="180"/>
    </row>
    <row r="34" spans="2:12" ht="18" customHeight="1" x14ac:dyDescent="0.25">
      <c r="B34" s="89" t="s">
        <v>62</v>
      </c>
      <c r="C34" s="98"/>
      <c r="D34" s="98"/>
      <c r="E34" s="86">
        <v>-471001.5</v>
      </c>
      <c r="G34" s="86">
        <v>0</v>
      </c>
      <c r="I34" s="86">
        <v>-1139474.1000000001</v>
      </c>
      <c r="L34" s="180"/>
    </row>
    <row r="35" spans="2:12" ht="15" customHeight="1" x14ac:dyDescent="0.25">
      <c r="B35" s="104" t="s">
        <v>44</v>
      </c>
      <c r="C35" s="105"/>
      <c r="D35" s="105"/>
      <c r="E35" s="120">
        <v>0</v>
      </c>
      <c r="G35" s="120">
        <v>-108824.22999999986</v>
      </c>
      <c r="I35" s="120">
        <v>0</v>
      </c>
      <c r="L35" s="180"/>
    </row>
    <row r="36" spans="2:12" ht="25.5" customHeight="1" x14ac:dyDescent="0.25">
      <c r="B36" s="102" t="s">
        <v>53</v>
      </c>
      <c r="C36" s="101"/>
      <c r="D36" s="101"/>
      <c r="E36" s="106">
        <f>SUM(E33:E35)</f>
        <v>-471001.5</v>
      </c>
      <c r="G36" s="106">
        <f>SUM(G33:G35)</f>
        <v>-108824.22999999986</v>
      </c>
      <c r="I36" s="106">
        <f>SUM(I33:I35)</f>
        <v>-1139474.1000000001</v>
      </c>
    </row>
    <row r="37" spans="2:12" ht="12" customHeight="1" x14ac:dyDescent="0.25">
      <c r="B37" s="89"/>
      <c r="C37" s="107"/>
      <c r="D37" s="107"/>
    </row>
    <row r="38" spans="2:12" ht="14.25" customHeight="1" x14ac:dyDescent="0.25">
      <c r="B38" s="89" t="s">
        <v>54</v>
      </c>
      <c r="C38" s="98"/>
      <c r="D38" s="98"/>
      <c r="E38" s="86">
        <v>211321.68999999959</v>
      </c>
      <c r="G38" s="86">
        <v>4890303.72</v>
      </c>
      <c r="I38" s="86">
        <v>-2049146.8300000019</v>
      </c>
    </row>
    <row r="39" spans="2:12" ht="12" customHeight="1" x14ac:dyDescent="0.25">
      <c r="B39" s="89"/>
      <c r="C39" s="98"/>
      <c r="D39" s="98"/>
    </row>
    <row r="40" spans="2:12" ht="12" customHeight="1" x14ac:dyDescent="0.25">
      <c r="B40" s="89" t="s">
        <v>55</v>
      </c>
      <c r="C40" s="97"/>
      <c r="D40" s="97"/>
      <c r="E40" s="86">
        <v>5936613.0700000003</v>
      </c>
      <c r="G40" s="86">
        <v>6112849.6299999999</v>
      </c>
      <c r="I40" s="86">
        <v>8197080.7999999998</v>
      </c>
    </row>
    <row r="41" spans="2:12" ht="12" customHeight="1" x14ac:dyDescent="0.25">
      <c r="B41" s="89"/>
      <c r="C41" s="97"/>
      <c r="D41" s="97"/>
    </row>
    <row r="42" spans="2:12" ht="16.5" customHeight="1" thickBot="1" x14ac:dyDescent="0.3">
      <c r="B42" s="91" t="s">
        <v>56</v>
      </c>
      <c r="C42" s="119"/>
      <c r="D42" s="119"/>
      <c r="E42" s="108">
        <f>SUM(E38:E40)</f>
        <v>6147934.7599999998</v>
      </c>
      <c r="G42" s="108">
        <f>SUM(G38:G40)</f>
        <v>11003153.35</v>
      </c>
      <c r="I42" s="108">
        <f>SUM(I38:I40)</f>
        <v>6147933.9699999979</v>
      </c>
    </row>
    <row r="43" spans="2:12" ht="12" customHeight="1" thickTop="1" x14ac:dyDescent="0.25">
      <c r="B43" s="109"/>
      <c r="C43" s="110"/>
      <c r="D43" s="95"/>
    </row>
    <row r="44" spans="2:12" ht="12" customHeight="1" x14ac:dyDescent="0.25">
      <c r="C44" s="111"/>
      <c r="E44" s="14"/>
    </row>
    <row r="45" spans="2:12" ht="12" customHeight="1" x14ac:dyDescent="0.25">
      <c r="G45" s="13"/>
    </row>
    <row r="46" spans="2:12" ht="12" customHeight="1" x14ac:dyDescent="0.25">
      <c r="C46" s="112"/>
    </row>
    <row r="48" spans="2:12" ht="12" customHeight="1" x14ac:dyDescent="0.25">
      <c r="B48" s="126"/>
      <c r="D48" s="38"/>
      <c r="E48" s="38"/>
      <c r="F48" s="33"/>
      <c r="G48" s="120"/>
    </row>
    <row r="49" spans="2:7" ht="12" customHeight="1" x14ac:dyDescent="0.25">
      <c r="B49" s="157" t="str">
        <f>+'Estado de Patrimonio'!C23</f>
        <v xml:space="preserve">BANAHÍ TAVÁREZ </v>
      </c>
      <c r="D49" s="157" t="s">
        <v>39</v>
      </c>
      <c r="E49" s="157"/>
      <c r="F49" s="157"/>
      <c r="G49" s="157"/>
    </row>
    <row r="50" spans="2:7" ht="12" customHeight="1" x14ac:dyDescent="0.25">
      <c r="B50" s="157" t="str">
        <f>+'Estado de Patrimonio'!C24</f>
        <v>VICEPRESIDENTE - TESORERA</v>
      </c>
      <c r="C50" s="189"/>
      <c r="D50" s="157" t="s">
        <v>40</v>
      </c>
      <c r="E50" s="157"/>
      <c r="F50" s="157"/>
      <c r="G50" s="157"/>
    </row>
    <row r="51" spans="2:7" ht="12" customHeight="1" x14ac:dyDescent="0.25">
      <c r="B51" s="157"/>
      <c r="C51" s="189"/>
      <c r="D51" s="161"/>
    </row>
  </sheetData>
  <mergeCells count="5">
    <mergeCell ref="C50:C51"/>
    <mergeCell ref="B5:I5"/>
    <mergeCell ref="B6:I6"/>
    <mergeCell ref="B7:I7"/>
    <mergeCell ref="B8:I8"/>
  </mergeCells>
  <pageMargins left="0.7" right="0.7" top="0.75" bottom="0.75" header="0.3" footer="0.3"/>
  <pageSetup scale="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Q27"/>
  <sheetViews>
    <sheetView showGridLines="0" zoomScaleNormal="100" workbookViewId="0">
      <selection activeCell="C7" sqref="C7:AC7"/>
    </sheetView>
  </sheetViews>
  <sheetFormatPr baseColWidth="10" defaultColWidth="0" defaultRowHeight="15" customHeight="1" x14ac:dyDescent="0.2"/>
  <cols>
    <col min="1" max="1" width="5" style="81" customWidth="1"/>
    <col min="2" max="2" width="3.42578125" style="81" hidden="1" customWidth="1"/>
    <col min="3" max="9" width="4.42578125" style="81" customWidth="1"/>
    <col min="10" max="10" width="6.5703125" style="81" customWidth="1"/>
    <col min="11" max="11" width="6.28515625" style="81" customWidth="1"/>
    <col min="12" max="12" width="4.42578125" style="81" customWidth="1"/>
    <col min="13" max="13" width="6.28515625" style="81" customWidth="1"/>
    <col min="14" max="14" width="7.140625" style="81" customWidth="1"/>
    <col min="15" max="15" width="4.42578125" style="81" customWidth="1"/>
    <col min="16" max="16" width="1.140625" style="81" customWidth="1"/>
    <col min="17" max="17" width="5.140625" style="81" customWidth="1"/>
    <col min="18" max="18" width="6.140625" style="81" customWidth="1"/>
    <col min="19" max="19" width="7" style="81" customWidth="1"/>
    <col min="20" max="20" width="1.42578125" style="81" customWidth="1"/>
    <col min="21" max="22" width="4.42578125" style="81" customWidth="1"/>
    <col min="23" max="23" width="4.28515625" style="81" customWidth="1"/>
    <col min="24" max="24" width="2.5703125" style="81" customWidth="1"/>
    <col min="25" max="25" width="1.140625" style="81" customWidth="1"/>
    <col min="26" max="26" width="4.7109375" style="81" customWidth="1"/>
    <col min="27" max="27" width="4.5703125" style="81" customWidth="1"/>
    <col min="28" max="28" width="7.85546875" style="81" customWidth="1"/>
    <col min="29" max="30" width="4.42578125" style="81" customWidth="1"/>
    <col min="31" max="31" width="4.42578125" style="81" hidden="1"/>
    <col min="32" max="32" width="6.5703125" style="81" hidden="1"/>
    <col min="33" max="33" width="4.42578125" style="81" hidden="1"/>
    <col min="34" max="34" width="16.5703125" style="81" hidden="1"/>
    <col min="35" max="256" width="4.42578125" style="81" hidden="1"/>
    <col min="257" max="257" width="2" style="81" hidden="1"/>
    <col min="258" max="267" width="4.42578125" style="81" hidden="1"/>
    <col min="268" max="268" width="5.85546875" style="81" hidden="1"/>
    <col min="269" max="270" width="4.42578125" style="81" hidden="1"/>
    <col min="271" max="271" width="1.140625" style="81" hidden="1"/>
    <col min="272" max="275" width="4.42578125" style="81" hidden="1"/>
    <col min="276" max="276" width="1.42578125" style="81" hidden="1"/>
    <col min="277" max="280" width="4.42578125" style="81" hidden="1"/>
    <col min="281" max="281" width="1.140625" style="81" hidden="1"/>
    <col min="282" max="283" width="4.42578125" style="81" hidden="1"/>
    <col min="284" max="284" width="5.28515625" style="81" hidden="1"/>
    <col min="285" max="287" width="4.42578125" style="81" hidden="1"/>
    <col min="288" max="288" width="18.5703125" style="81" hidden="1"/>
    <col min="289" max="289" width="4.42578125" style="81" hidden="1"/>
    <col min="290" max="290" width="16.5703125" style="81" hidden="1"/>
    <col min="291" max="512" width="4.42578125" style="81" hidden="1"/>
    <col min="513" max="513" width="2" style="81" hidden="1"/>
    <col min="514" max="523" width="4.42578125" style="81" hidden="1"/>
    <col min="524" max="524" width="5.85546875" style="81" hidden="1"/>
    <col min="525" max="526" width="4.42578125" style="81" hidden="1"/>
    <col min="527" max="527" width="1.140625" style="81" hidden="1"/>
    <col min="528" max="531" width="4.42578125" style="81" hidden="1"/>
    <col min="532" max="532" width="1.42578125" style="81" hidden="1"/>
    <col min="533" max="536" width="4.42578125" style="81" hidden="1"/>
    <col min="537" max="537" width="1.140625" style="81" hidden="1"/>
    <col min="538" max="539" width="4.42578125" style="81" hidden="1"/>
    <col min="540" max="540" width="5.28515625" style="81" hidden="1"/>
    <col min="541" max="543" width="4.42578125" style="81" hidden="1"/>
    <col min="544" max="544" width="18.5703125" style="81" hidden="1"/>
    <col min="545" max="545" width="4.42578125" style="81" hidden="1"/>
    <col min="546" max="546" width="16.5703125" style="81" hidden="1"/>
    <col min="547" max="768" width="4.42578125" style="81" hidden="1"/>
    <col min="769" max="769" width="2" style="81" hidden="1"/>
    <col min="770" max="779" width="4.42578125" style="81" hidden="1"/>
    <col min="780" max="780" width="5.85546875" style="81" hidden="1"/>
    <col min="781" max="782" width="4.42578125" style="81" hidden="1"/>
    <col min="783" max="783" width="1.140625" style="81" hidden="1"/>
    <col min="784" max="787" width="4.42578125" style="81" hidden="1"/>
    <col min="788" max="788" width="1.42578125" style="81" hidden="1"/>
    <col min="789" max="792" width="4.42578125" style="81" hidden="1"/>
    <col min="793" max="793" width="1.140625" style="81" hidden="1"/>
    <col min="794" max="795" width="4.42578125" style="81" hidden="1"/>
    <col min="796" max="796" width="5.28515625" style="81" hidden="1"/>
    <col min="797" max="799" width="4.42578125" style="81" hidden="1"/>
    <col min="800" max="800" width="18.5703125" style="81" hidden="1"/>
    <col min="801" max="801" width="4.42578125" style="81" hidden="1"/>
    <col min="802" max="802" width="16.5703125" style="81" hidden="1"/>
    <col min="803" max="1024" width="4.42578125" style="81" hidden="1"/>
    <col min="1025" max="1025" width="2" style="81" hidden="1"/>
    <col min="1026" max="1035" width="4.42578125" style="81" hidden="1"/>
    <col min="1036" max="1036" width="5.85546875" style="81" hidden="1"/>
    <col min="1037" max="1038" width="4.42578125" style="81" hidden="1"/>
    <col min="1039" max="1039" width="1.140625" style="81" hidden="1"/>
    <col min="1040" max="1043" width="4.42578125" style="81" hidden="1"/>
    <col min="1044" max="1044" width="1.42578125" style="81" hidden="1"/>
    <col min="1045" max="1048" width="4.42578125" style="81" hidden="1"/>
    <col min="1049" max="1049" width="1.140625" style="81" hidden="1"/>
    <col min="1050" max="1051" width="4.42578125" style="81" hidden="1"/>
    <col min="1052" max="1052" width="5.28515625" style="81" hidden="1"/>
    <col min="1053" max="1055" width="4.42578125" style="81" hidden="1"/>
    <col min="1056" max="1056" width="18.5703125" style="81" hidden="1"/>
    <col min="1057" max="1057" width="4.42578125" style="81" hidden="1"/>
    <col min="1058" max="1058" width="16.5703125" style="81" hidden="1"/>
    <col min="1059" max="1280" width="4.42578125" style="81" hidden="1"/>
    <col min="1281" max="1281" width="2" style="81" hidden="1"/>
    <col min="1282" max="1291" width="4.42578125" style="81" hidden="1"/>
    <col min="1292" max="1292" width="5.85546875" style="81" hidden="1"/>
    <col min="1293" max="1294" width="4.42578125" style="81" hidden="1"/>
    <col min="1295" max="1295" width="1.140625" style="81" hidden="1"/>
    <col min="1296" max="1299" width="4.42578125" style="81" hidden="1"/>
    <col min="1300" max="1300" width="1.42578125" style="81" hidden="1"/>
    <col min="1301" max="1304" width="4.42578125" style="81" hidden="1"/>
    <col min="1305" max="1305" width="1.140625" style="81" hidden="1"/>
    <col min="1306" max="1307" width="4.42578125" style="81" hidden="1"/>
    <col min="1308" max="1308" width="5.28515625" style="81" hidden="1"/>
    <col min="1309" max="1311" width="4.42578125" style="81" hidden="1"/>
    <col min="1312" max="1312" width="18.5703125" style="81" hidden="1"/>
    <col min="1313" max="1313" width="4.42578125" style="81" hidden="1"/>
    <col min="1314" max="1314" width="16.5703125" style="81" hidden="1"/>
    <col min="1315" max="1536" width="4.42578125" style="81" hidden="1"/>
    <col min="1537" max="1537" width="2" style="81" hidden="1"/>
    <col min="1538" max="1547" width="4.42578125" style="81" hidden="1"/>
    <col min="1548" max="1548" width="5.85546875" style="81" hidden="1"/>
    <col min="1549" max="1550" width="4.42578125" style="81" hidden="1"/>
    <col min="1551" max="1551" width="1.140625" style="81" hidden="1"/>
    <col min="1552" max="1555" width="4.42578125" style="81" hidden="1"/>
    <col min="1556" max="1556" width="1.42578125" style="81" hidden="1"/>
    <col min="1557" max="1560" width="4.42578125" style="81" hidden="1"/>
    <col min="1561" max="1561" width="1.140625" style="81" hidden="1"/>
    <col min="1562" max="1563" width="4.42578125" style="81" hidden="1"/>
    <col min="1564" max="1564" width="5.28515625" style="81" hidden="1"/>
    <col min="1565" max="1567" width="4.42578125" style="81" hidden="1"/>
    <col min="1568" max="1568" width="18.5703125" style="81" hidden="1"/>
    <col min="1569" max="1569" width="4.42578125" style="81" hidden="1"/>
    <col min="1570" max="1570" width="16.5703125" style="81" hidden="1"/>
    <col min="1571" max="1792" width="4.42578125" style="81" hidden="1"/>
    <col min="1793" max="1793" width="2" style="81" hidden="1"/>
    <col min="1794" max="1803" width="4.42578125" style="81" hidden="1"/>
    <col min="1804" max="1804" width="5.85546875" style="81" hidden="1"/>
    <col min="1805" max="1806" width="4.42578125" style="81" hidden="1"/>
    <col min="1807" max="1807" width="1.140625" style="81" hidden="1"/>
    <col min="1808" max="1811" width="4.42578125" style="81" hidden="1"/>
    <col min="1812" max="1812" width="1.42578125" style="81" hidden="1"/>
    <col min="1813" max="1816" width="4.42578125" style="81" hidden="1"/>
    <col min="1817" max="1817" width="1.140625" style="81" hidden="1"/>
    <col min="1818" max="1819" width="4.42578125" style="81" hidden="1"/>
    <col min="1820" max="1820" width="5.28515625" style="81" hidden="1"/>
    <col min="1821" max="1823" width="4.42578125" style="81" hidden="1"/>
    <col min="1824" max="1824" width="18.5703125" style="81" hidden="1"/>
    <col min="1825" max="1825" width="4.42578125" style="81" hidden="1"/>
    <col min="1826" max="1826" width="16.5703125" style="81" hidden="1"/>
    <col min="1827" max="2048" width="4.42578125" style="81" hidden="1"/>
    <col min="2049" max="2049" width="2" style="81" hidden="1"/>
    <col min="2050" max="2059" width="4.42578125" style="81" hidden="1"/>
    <col min="2060" max="2060" width="5.85546875" style="81" hidden="1"/>
    <col min="2061" max="2062" width="4.42578125" style="81" hidden="1"/>
    <col min="2063" max="2063" width="1.140625" style="81" hidden="1"/>
    <col min="2064" max="2067" width="4.42578125" style="81" hidden="1"/>
    <col min="2068" max="2068" width="1.42578125" style="81" hidden="1"/>
    <col min="2069" max="2072" width="4.42578125" style="81" hidden="1"/>
    <col min="2073" max="2073" width="1.140625" style="81" hidden="1"/>
    <col min="2074" max="2075" width="4.42578125" style="81" hidden="1"/>
    <col min="2076" max="2076" width="5.28515625" style="81" hidden="1"/>
    <col min="2077" max="2079" width="4.42578125" style="81" hidden="1"/>
    <col min="2080" max="2080" width="18.5703125" style="81" hidden="1"/>
    <col min="2081" max="2081" width="4.42578125" style="81" hidden="1"/>
    <col min="2082" max="2082" width="16.5703125" style="81" hidden="1"/>
    <col min="2083" max="2304" width="4.42578125" style="81" hidden="1"/>
    <col min="2305" max="2305" width="2" style="81" hidden="1"/>
    <col min="2306" max="2315" width="4.42578125" style="81" hidden="1"/>
    <col min="2316" max="2316" width="5.85546875" style="81" hidden="1"/>
    <col min="2317" max="2318" width="4.42578125" style="81" hidden="1"/>
    <col min="2319" max="2319" width="1.140625" style="81" hidden="1"/>
    <col min="2320" max="2323" width="4.42578125" style="81" hidden="1"/>
    <col min="2324" max="2324" width="1.42578125" style="81" hidden="1"/>
    <col min="2325" max="2328" width="4.42578125" style="81" hidden="1"/>
    <col min="2329" max="2329" width="1.140625" style="81" hidden="1"/>
    <col min="2330" max="2331" width="4.42578125" style="81" hidden="1"/>
    <col min="2332" max="2332" width="5.28515625" style="81" hidden="1"/>
    <col min="2333" max="2335" width="4.42578125" style="81" hidden="1"/>
    <col min="2336" max="2336" width="18.5703125" style="81" hidden="1"/>
    <col min="2337" max="2337" width="4.42578125" style="81" hidden="1"/>
    <col min="2338" max="2338" width="16.5703125" style="81" hidden="1"/>
    <col min="2339" max="2560" width="4.42578125" style="81" hidden="1"/>
    <col min="2561" max="2561" width="2" style="81" hidden="1"/>
    <col min="2562" max="2571" width="4.42578125" style="81" hidden="1"/>
    <col min="2572" max="2572" width="5.85546875" style="81" hidden="1"/>
    <col min="2573" max="2574" width="4.42578125" style="81" hidden="1"/>
    <col min="2575" max="2575" width="1.140625" style="81" hidden="1"/>
    <col min="2576" max="2579" width="4.42578125" style="81" hidden="1"/>
    <col min="2580" max="2580" width="1.42578125" style="81" hidden="1"/>
    <col min="2581" max="2584" width="4.42578125" style="81" hidden="1"/>
    <col min="2585" max="2585" width="1.140625" style="81" hidden="1"/>
    <col min="2586" max="2587" width="4.42578125" style="81" hidden="1"/>
    <col min="2588" max="2588" width="5.28515625" style="81" hidden="1"/>
    <col min="2589" max="2591" width="4.42578125" style="81" hidden="1"/>
    <col min="2592" max="2592" width="18.5703125" style="81" hidden="1"/>
    <col min="2593" max="2593" width="4.42578125" style="81" hidden="1"/>
    <col min="2594" max="2594" width="16.5703125" style="81" hidden="1"/>
    <col min="2595" max="2816" width="4.42578125" style="81" hidden="1"/>
    <col min="2817" max="2817" width="2" style="81" hidden="1"/>
    <col min="2818" max="2827" width="4.42578125" style="81" hidden="1"/>
    <col min="2828" max="2828" width="5.85546875" style="81" hidden="1"/>
    <col min="2829" max="2830" width="4.42578125" style="81" hidden="1"/>
    <col min="2831" max="2831" width="1.140625" style="81" hidden="1"/>
    <col min="2832" max="2835" width="4.42578125" style="81" hidden="1"/>
    <col min="2836" max="2836" width="1.42578125" style="81" hidden="1"/>
    <col min="2837" max="2840" width="4.42578125" style="81" hidden="1"/>
    <col min="2841" max="2841" width="1.140625" style="81" hidden="1"/>
    <col min="2842" max="2843" width="4.42578125" style="81" hidden="1"/>
    <col min="2844" max="2844" width="5.28515625" style="81" hidden="1"/>
    <col min="2845" max="2847" width="4.42578125" style="81" hidden="1"/>
    <col min="2848" max="2848" width="18.5703125" style="81" hidden="1"/>
    <col min="2849" max="2849" width="4.42578125" style="81" hidden="1"/>
    <col min="2850" max="2850" width="16.5703125" style="81" hidden="1"/>
    <col min="2851" max="3072" width="4.42578125" style="81" hidden="1"/>
    <col min="3073" max="3073" width="2" style="81" hidden="1"/>
    <col min="3074" max="3083" width="4.42578125" style="81" hidden="1"/>
    <col min="3084" max="3084" width="5.85546875" style="81" hidden="1"/>
    <col min="3085" max="3086" width="4.42578125" style="81" hidden="1"/>
    <col min="3087" max="3087" width="1.140625" style="81" hidden="1"/>
    <col min="3088" max="3091" width="4.42578125" style="81" hidden="1"/>
    <col min="3092" max="3092" width="1.42578125" style="81" hidden="1"/>
    <col min="3093" max="3096" width="4.42578125" style="81" hidden="1"/>
    <col min="3097" max="3097" width="1.140625" style="81" hidden="1"/>
    <col min="3098" max="3099" width="4.42578125" style="81" hidden="1"/>
    <col min="3100" max="3100" width="5.28515625" style="81" hidden="1"/>
    <col min="3101" max="3103" width="4.42578125" style="81" hidden="1"/>
    <col min="3104" max="3104" width="18.5703125" style="81" hidden="1"/>
    <col min="3105" max="3105" width="4.42578125" style="81" hidden="1"/>
    <col min="3106" max="3106" width="16.5703125" style="81" hidden="1"/>
    <col min="3107" max="3328" width="4.42578125" style="81" hidden="1"/>
    <col min="3329" max="3329" width="2" style="81" hidden="1"/>
    <col min="3330" max="3339" width="4.42578125" style="81" hidden="1"/>
    <col min="3340" max="3340" width="5.85546875" style="81" hidden="1"/>
    <col min="3341" max="3342" width="4.42578125" style="81" hidden="1"/>
    <col min="3343" max="3343" width="1.140625" style="81" hidden="1"/>
    <col min="3344" max="3347" width="4.42578125" style="81" hidden="1"/>
    <col min="3348" max="3348" width="1.42578125" style="81" hidden="1"/>
    <col min="3349" max="3352" width="4.42578125" style="81" hidden="1"/>
    <col min="3353" max="3353" width="1.140625" style="81" hidden="1"/>
    <col min="3354" max="3355" width="4.42578125" style="81" hidden="1"/>
    <col min="3356" max="3356" width="5.28515625" style="81" hidden="1"/>
    <col min="3357" max="3359" width="4.42578125" style="81" hidden="1"/>
    <col min="3360" max="3360" width="18.5703125" style="81" hidden="1"/>
    <col min="3361" max="3361" width="4.42578125" style="81" hidden="1"/>
    <col min="3362" max="3362" width="16.5703125" style="81" hidden="1"/>
    <col min="3363" max="3584" width="4.42578125" style="81" hidden="1"/>
    <col min="3585" max="3585" width="2" style="81" hidden="1"/>
    <col min="3586" max="3595" width="4.42578125" style="81" hidden="1"/>
    <col min="3596" max="3596" width="5.85546875" style="81" hidden="1"/>
    <col min="3597" max="3598" width="4.42578125" style="81" hidden="1"/>
    <col min="3599" max="3599" width="1.140625" style="81" hidden="1"/>
    <col min="3600" max="3603" width="4.42578125" style="81" hidden="1"/>
    <col min="3604" max="3604" width="1.42578125" style="81" hidden="1"/>
    <col min="3605" max="3608" width="4.42578125" style="81" hidden="1"/>
    <col min="3609" max="3609" width="1.140625" style="81" hidden="1"/>
    <col min="3610" max="3611" width="4.42578125" style="81" hidden="1"/>
    <col min="3612" max="3612" width="5.28515625" style="81" hidden="1"/>
    <col min="3613" max="3615" width="4.42578125" style="81" hidden="1"/>
    <col min="3616" max="3616" width="18.5703125" style="81" hidden="1"/>
    <col min="3617" max="3617" width="4.42578125" style="81" hidden="1"/>
    <col min="3618" max="3618" width="16.5703125" style="81" hidden="1"/>
    <col min="3619" max="3840" width="4.42578125" style="81" hidden="1"/>
    <col min="3841" max="3841" width="2" style="81" hidden="1"/>
    <col min="3842" max="3851" width="4.42578125" style="81" hidden="1"/>
    <col min="3852" max="3852" width="5.85546875" style="81" hidden="1"/>
    <col min="3853" max="3854" width="4.42578125" style="81" hidden="1"/>
    <col min="3855" max="3855" width="1.140625" style="81" hidden="1"/>
    <col min="3856" max="3859" width="4.42578125" style="81" hidden="1"/>
    <col min="3860" max="3860" width="1.42578125" style="81" hidden="1"/>
    <col min="3861" max="3864" width="4.42578125" style="81" hidden="1"/>
    <col min="3865" max="3865" width="1.140625" style="81" hidden="1"/>
    <col min="3866" max="3867" width="4.42578125" style="81" hidden="1"/>
    <col min="3868" max="3868" width="5.28515625" style="81" hidden="1"/>
    <col min="3869" max="3871" width="4.42578125" style="81" hidden="1"/>
    <col min="3872" max="3872" width="18.5703125" style="81" hidden="1"/>
    <col min="3873" max="3873" width="4.42578125" style="81" hidden="1"/>
    <col min="3874" max="3874" width="16.5703125" style="81" hidden="1"/>
    <col min="3875" max="4096" width="4.42578125" style="81" hidden="1"/>
    <col min="4097" max="4097" width="2" style="81" hidden="1"/>
    <col min="4098" max="4107" width="4.42578125" style="81" hidden="1"/>
    <col min="4108" max="4108" width="5.85546875" style="81" hidden="1"/>
    <col min="4109" max="4110" width="4.42578125" style="81" hidden="1"/>
    <col min="4111" max="4111" width="1.140625" style="81" hidden="1"/>
    <col min="4112" max="4115" width="4.42578125" style="81" hidden="1"/>
    <col min="4116" max="4116" width="1.42578125" style="81" hidden="1"/>
    <col min="4117" max="4120" width="4.42578125" style="81" hidden="1"/>
    <col min="4121" max="4121" width="1.140625" style="81" hidden="1"/>
    <col min="4122" max="4123" width="4.42578125" style="81" hidden="1"/>
    <col min="4124" max="4124" width="5.28515625" style="81" hidden="1"/>
    <col min="4125" max="4127" width="4.42578125" style="81" hidden="1"/>
    <col min="4128" max="4128" width="18.5703125" style="81" hidden="1"/>
    <col min="4129" max="4129" width="4.42578125" style="81" hidden="1"/>
    <col min="4130" max="4130" width="16.5703125" style="81" hidden="1"/>
    <col min="4131" max="4352" width="4.42578125" style="81" hidden="1"/>
    <col min="4353" max="4353" width="2" style="81" hidden="1"/>
    <col min="4354" max="4363" width="4.42578125" style="81" hidden="1"/>
    <col min="4364" max="4364" width="5.85546875" style="81" hidden="1"/>
    <col min="4365" max="4366" width="4.42578125" style="81" hidden="1"/>
    <col min="4367" max="4367" width="1.140625" style="81" hidden="1"/>
    <col min="4368" max="4371" width="4.42578125" style="81" hidden="1"/>
    <col min="4372" max="4372" width="1.42578125" style="81" hidden="1"/>
    <col min="4373" max="4376" width="4.42578125" style="81" hidden="1"/>
    <col min="4377" max="4377" width="1.140625" style="81" hidden="1"/>
    <col min="4378" max="4379" width="4.42578125" style="81" hidden="1"/>
    <col min="4380" max="4380" width="5.28515625" style="81" hidden="1"/>
    <col min="4381" max="4383" width="4.42578125" style="81" hidden="1"/>
    <col min="4384" max="4384" width="18.5703125" style="81" hidden="1"/>
    <col min="4385" max="4385" width="4.42578125" style="81" hidden="1"/>
    <col min="4386" max="4386" width="16.5703125" style="81" hidden="1"/>
    <col min="4387" max="4608" width="4.42578125" style="81" hidden="1"/>
    <col min="4609" max="4609" width="2" style="81" hidden="1"/>
    <col min="4610" max="4619" width="4.42578125" style="81" hidden="1"/>
    <col min="4620" max="4620" width="5.85546875" style="81" hidden="1"/>
    <col min="4621" max="4622" width="4.42578125" style="81" hidden="1"/>
    <col min="4623" max="4623" width="1.140625" style="81" hidden="1"/>
    <col min="4624" max="4627" width="4.42578125" style="81" hidden="1"/>
    <col min="4628" max="4628" width="1.42578125" style="81" hidden="1"/>
    <col min="4629" max="4632" width="4.42578125" style="81" hidden="1"/>
    <col min="4633" max="4633" width="1.140625" style="81" hidden="1"/>
    <col min="4634" max="4635" width="4.42578125" style="81" hidden="1"/>
    <col min="4636" max="4636" width="5.28515625" style="81" hidden="1"/>
    <col min="4637" max="4639" width="4.42578125" style="81" hidden="1"/>
    <col min="4640" max="4640" width="18.5703125" style="81" hidden="1"/>
    <col min="4641" max="4641" width="4.42578125" style="81" hidden="1"/>
    <col min="4642" max="4642" width="16.5703125" style="81" hidden="1"/>
    <col min="4643" max="4864" width="4.42578125" style="81" hidden="1"/>
    <col min="4865" max="4865" width="2" style="81" hidden="1"/>
    <col min="4866" max="4875" width="4.42578125" style="81" hidden="1"/>
    <col min="4876" max="4876" width="5.85546875" style="81" hidden="1"/>
    <col min="4877" max="4878" width="4.42578125" style="81" hidden="1"/>
    <col min="4879" max="4879" width="1.140625" style="81" hidden="1"/>
    <col min="4880" max="4883" width="4.42578125" style="81" hidden="1"/>
    <col min="4884" max="4884" width="1.42578125" style="81" hidden="1"/>
    <col min="4885" max="4888" width="4.42578125" style="81" hidden="1"/>
    <col min="4889" max="4889" width="1.140625" style="81" hidden="1"/>
    <col min="4890" max="4891" width="4.42578125" style="81" hidden="1"/>
    <col min="4892" max="4892" width="5.28515625" style="81" hidden="1"/>
    <col min="4893" max="4895" width="4.42578125" style="81" hidden="1"/>
    <col min="4896" max="4896" width="18.5703125" style="81" hidden="1"/>
    <col min="4897" max="4897" width="4.42578125" style="81" hidden="1"/>
    <col min="4898" max="4898" width="16.5703125" style="81" hidden="1"/>
    <col min="4899" max="5120" width="4.42578125" style="81" hidden="1"/>
    <col min="5121" max="5121" width="2" style="81" hidden="1"/>
    <col min="5122" max="5131" width="4.42578125" style="81" hidden="1"/>
    <col min="5132" max="5132" width="5.85546875" style="81" hidden="1"/>
    <col min="5133" max="5134" width="4.42578125" style="81" hidden="1"/>
    <col min="5135" max="5135" width="1.140625" style="81" hidden="1"/>
    <col min="5136" max="5139" width="4.42578125" style="81" hidden="1"/>
    <col min="5140" max="5140" width="1.42578125" style="81" hidden="1"/>
    <col min="5141" max="5144" width="4.42578125" style="81" hidden="1"/>
    <col min="5145" max="5145" width="1.140625" style="81" hidden="1"/>
    <col min="5146" max="5147" width="4.42578125" style="81" hidden="1"/>
    <col min="5148" max="5148" width="5.28515625" style="81" hidden="1"/>
    <col min="5149" max="5151" width="4.42578125" style="81" hidden="1"/>
    <col min="5152" max="5152" width="18.5703125" style="81" hidden="1"/>
    <col min="5153" max="5153" width="4.42578125" style="81" hidden="1"/>
    <col min="5154" max="5154" width="16.5703125" style="81" hidden="1"/>
    <col min="5155" max="5376" width="4.42578125" style="81" hidden="1"/>
    <col min="5377" max="5377" width="2" style="81" hidden="1"/>
    <col min="5378" max="5387" width="4.42578125" style="81" hidden="1"/>
    <col min="5388" max="5388" width="5.85546875" style="81" hidden="1"/>
    <col min="5389" max="5390" width="4.42578125" style="81" hidden="1"/>
    <col min="5391" max="5391" width="1.140625" style="81" hidden="1"/>
    <col min="5392" max="5395" width="4.42578125" style="81" hidden="1"/>
    <col min="5396" max="5396" width="1.42578125" style="81" hidden="1"/>
    <col min="5397" max="5400" width="4.42578125" style="81" hidden="1"/>
    <col min="5401" max="5401" width="1.140625" style="81" hidden="1"/>
    <col min="5402" max="5403" width="4.42578125" style="81" hidden="1"/>
    <col min="5404" max="5404" width="5.28515625" style="81" hidden="1"/>
    <col min="5405" max="5407" width="4.42578125" style="81" hidden="1"/>
    <col min="5408" max="5408" width="18.5703125" style="81" hidden="1"/>
    <col min="5409" max="5409" width="4.42578125" style="81" hidden="1"/>
    <col min="5410" max="5410" width="16.5703125" style="81" hidden="1"/>
    <col min="5411" max="5632" width="4.42578125" style="81" hidden="1"/>
    <col min="5633" max="5633" width="2" style="81" hidden="1"/>
    <col min="5634" max="5643" width="4.42578125" style="81" hidden="1"/>
    <col min="5644" max="5644" width="5.85546875" style="81" hidden="1"/>
    <col min="5645" max="5646" width="4.42578125" style="81" hidden="1"/>
    <col min="5647" max="5647" width="1.140625" style="81" hidden="1"/>
    <col min="5648" max="5651" width="4.42578125" style="81" hidden="1"/>
    <col min="5652" max="5652" width="1.42578125" style="81" hidden="1"/>
    <col min="5653" max="5656" width="4.42578125" style="81" hidden="1"/>
    <col min="5657" max="5657" width="1.140625" style="81" hidden="1"/>
    <col min="5658" max="5659" width="4.42578125" style="81" hidden="1"/>
    <col min="5660" max="5660" width="5.28515625" style="81" hidden="1"/>
    <col min="5661" max="5663" width="4.42578125" style="81" hidden="1"/>
    <col min="5664" max="5664" width="18.5703125" style="81" hidden="1"/>
    <col min="5665" max="5665" width="4.42578125" style="81" hidden="1"/>
    <col min="5666" max="5666" width="16.5703125" style="81" hidden="1"/>
    <col min="5667" max="5888" width="4.42578125" style="81" hidden="1"/>
    <col min="5889" max="5889" width="2" style="81" hidden="1"/>
    <col min="5890" max="5899" width="4.42578125" style="81" hidden="1"/>
    <col min="5900" max="5900" width="5.85546875" style="81" hidden="1"/>
    <col min="5901" max="5902" width="4.42578125" style="81" hidden="1"/>
    <col min="5903" max="5903" width="1.140625" style="81" hidden="1"/>
    <col min="5904" max="5907" width="4.42578125" style="81" hidden="1"/>
    <col min="5908" max="5908" width="1.42578125" style="81" hidden="1"/>
    <col min="5909" max="5912" width="4.42578125" style="81" hidden="1"/>
    <col min="5913" max="5913" width="1.140625" style="81" hidden="1"/>
    <col min="5914" max="5915" width="4.42578125" style="81" hidden="1"/>
    <col min="5916" max="5916" width="5.28515625" style="81" hidden="1"/>
    <col min="5917" max="5919" width="4.42578125" style="81" hidden="1"/>
    <col min="5920" max="5920" width="18.5703125" style="81" hidden="1"/>
    <col min="5921" max="5921" width="4.42578125" style="81" hidden="1"/>
    <col min="5922" max="5922" width="16.5703125" style="81" hidden="1"/>
    <col min="5923" max="6144" width="4.42578125" style="81" hidden="1"/>
    <col min="6145" max="6145" width="2" style="81" hidden="1"/>
    <col min="6146" max="6155" width="4.42578125" style="81" hidden="1"/>
    <col min="6156" max="6156" width="5.85546875" style="81" hidden="1"/>
    <col min="6157" max="6158" width="4.42578125" style="81" hidden="1"/>
    <col min="6159" max="6159" width="1.140625" style="81" hidden="1"/>
    <col min="6160" max="6163" width="4.42578125" style="81" hidden="1"/>
    <col min="6164" max="6164" width="1.42578125" style="81" hidden="1"/>
    <col min="6165" max="6168" width="4.42578125" style="81" hidden="1"/>
    <col min="6169" max="6169" width="1.140625" style="81" hidden="1"/>
    <col min="6170" max="6171" width="4.42578125" style="81" hidden="1"/>
    <col min="6172" max="6172" width="5.28515625" style="81" hidden="1"/>
    <col min="6173" max="6175" width="4.42578125" style="81" hidden="1"/>
    <col min="6176" max="6176" width="18.5703125" style="81" hidden="1"/>
    <col min="6177" max="6177" width="4.42578125" style="81" hidden="1"/>
    <col min="6178" max="6178" width="16.5703125" style="81" hidden="1"/>
    <col min="6179" max="6400" width="4.42578125" style="81" hidden="1"/>
    <col min="6401" max="6401" width="2" style="81" hidden="1"/>
    <col min="6402" max="6411" width="4.42578125" style="81" hidden="1"/>
    <col min="6412" max="6412" width="5.85546875" style="81" hidden="1"/>
    <col min="6413" max="6414" width="4.42578125" style="81" hidden="1"/>
    <col min="6415" max="6415" width="1.140625" style="81" hidden="1"/>
    <col min="6416" max="6419" width="4.42578125" style="81" hidden="1"/>
    <col min="6420" max="6420" width="1.42578125" style="81" hidden="1"/>
    <col min="6421" max="6424" width="4.42578125" style="81" hidden="1"/>
    <col min="6425" max="6425" width="1.140625" style="81" hidden="1"/>
    <col min="6426" max="6427" width="4.42578125" style="81" hidden="1"/>
    <col min="6428" max="6428" width="5.28515625" style="81" hidden="1"/>
    <col min="6429" max="6431" width="4.42578125" style="81" hidden="1"/>
    <col min="6432" max="6432" width="18.5703125" style="81" hidden="1"/>
    <col min="6433" max="6433" width="4.42578125" style="81" hidden="1"/>
    <col min="6434" max="6434" width="16.5703125" style="81" hidden="1"/>
    <col min="6435" max="6656" width="4.42578125" style="81" hidden="1"/>
    <col min="6657" max="6657" width="2" style="81" hidden="1"/>
    <col min="6658" max="6667" width="4.42578125" style="81" hidden="1"/>
    <col min="6668" max="6668" width="5.85546875" style="81" hidden="1"/>
    <col min="6669" max="6670" width="4.42578125" style="81" hidden="1"/>
    <col min="6671" max="6671" width="1.140625" style="81" hidden="1"/>
    <col min="6672" max="6675" width="4.42578125" style="81" hidden="1"/>
    <col min="6676" max="6676" width="1.42578125" style="81" hidden="1"/>
    <col min="6677" max="6680" width="4.42578125" style="81" hidden="1"/>
    <col min="6681" max="6681" width="1.140625" style="81" hidden="1"/>
    <col min="6682" max="6683" width="4.42578125" style="81" hidden="1"/>
    <col min="6684" max="6684" width="5.28515625" style="81" hidden="1"/>
    <col min="6685" max="6687" width="4.42578125" style="81" hidden="1"/>
    <col min="6688" max="6688" width="18.5703125" style="81" hidden="1"/>
    <col min="6689" max="6689" width="4.42578125" style="81" hidden="1"/>
    <col min="6690" max="6690" width="16.5703125" style="81" hidden="1"/>
    <col min="6691" max="6912" width="4.42578125" style="81" hidden="1"/>
    <col min="6913" max="6913" width="2" style="81" hidden="1"/>
    <col min="6914" max="6923" width="4.42578125" style="81" hidden="1"/>
    <col min="6924" max="6924" width="5.85546875" style="81" hidden="1"/>
    <col min="6925" max="6926" width="4.42578125" style="81" hidden="1"/>
    <col min="6927" max="6927" width="1.140625" style="81" hidden="1"/>
    <col min="6928" max="6931" width="4.42578125" style="81" hidden="1"/>
    <col min="6932" max="6932" width="1.42578125" style="81" hidden="1"/>
    <col min="6933" max="6936" width="4.42578125" style="81" hidden="1"/>
    <col min="6937" max="6937" width="1.140625" style="81" hidden="1"/>
    <col min="6938" max="6939" width="4.42578125" style="81" hidden="1"/>
    <col min="6940" max="6940" width="5.28515625" style="81" hidden="1"/>
    <col min="6941" max="6943" width="4.42578125" style="81" hidden="1"/>
    <col min="6944" max="6944" width="18.5703125" style="81" hidden="1"/>
    <col min="6945" max="6945" width="4.42578125" style="81" hidden="1"/>
    <col min="6946" max="6946" width="16.5703125" style="81" hidden="1"/>
    <col min="6947" max="7168" width="4.42578125" style="81" hidden="1"/>
    <col min="7169" max="7169" width="2" style="81" hidden="1"/>
    <col min="7170" max="7179" width="4.42578125" style="81" hidden="1"/>
    <col min="7180" max="7180" width="5.85546875" style="81" hidden="1"/>
    <col min="7181" max="7182" width="4.42578125" style="81" hidden="1"/>
    <col min="7183" max="7183" width="1.140625" style="81" hidden="1"/>
    <col min="7184" max="7187" width="4.42578125" style="81" hidden="1"/>
    <col min="7188" max="7188" width="1.42578125" style="81" hidden="1"/>
    <col min="7189" max="7192" width="4.42578125" style="81" hidden="1"/>
    <col min="7193" max="7193" width="1.140625" style="81" hidden="1"/>
    <col min="7194" max="7195" width="4.42578125" style="81" hidden="1"/>
    <col min="7196" max="7196" width="5.28515625" style="81" hidden="1"/>
    <col min="7197" max="7199" width="4.42578125" style="81" hidden="1"/>
    <col min="7200" max="7200" width="18.5703125" style="81" hidden="1"/>
    <col min="7201" max="7201" width="4.42578125" style="81" hidden="1"/>
    <col min="7202" max="7202" width="16.5703125" style="81" hidden="1"/>
    <col min="7203" max="7424" width="4.42578125" style="81" hidden="1"/>
    <col min="7425" max="7425" width="2" style="81" hidden="1"/>
    <col min="7426" max="7435" width="4.42578125" style="81" hidden="1"/>
    <col min="7436" max="7436" width="5.85546875" style="81" hidden="1"/>
    <col min="7437" max="7438" width="4.42578125" style="81" hidden="1"/>
    <col min="7439" max="7439" width="1.140625" style="81" hidden="1"/>
    <col min="7440" max="7443" width="4.42578125" style="81" hidden="1"/>
    <col min="7444" max="7444" width="1.42578125" style="81" hidden="1"/>
    <col min="7445" max="7448" width="4.42578125" style="81" hidden="1"/>
    <col min="7449" max="7449" width="1.140625" style="81" hidden="1"/>
    <col min="7450" max="7451" width="4.42578125" style="81" hidden="1"/>
    <col min="7452" max="7452" width="5.28515625" style="81" hidden="1"/>
    <col min="7453" max="7455" width="4.42578125" style="81" hidden="1"/>
    <col min="7456" max="7456" width="18.5703125" style="81" hidden="1"/>
    <col min="7457" max="7457" width="4.42578125" style="81" hidden="1"/>
    <col min="7458" max="7458" width="16.5703125" style="81" hidden="1"/>
    <col min="7459" max="7680" width="4.42578125" style="81" hidden="1"/>
    <col min="7681" max="7681" width="2" style="81" hidden="1"/>
    <col min="7682" max="7691" width="4.42578125" style="81" hidden="1"/>
    <col min="7692" max="7692" width="5.85546875" style="81" hidden="1"/>
    <col min="7693" max="7694" width="4.42578125" style="81" hidden="1"/>
    <col min="7695" max="7695" width="1.140625" style="81" hidden="1"/>
    <col min="7696" max="7699" width="4.42578125" style="81" hidden="1"/>
    <col min="7700" max="7700" width="1.42578125" style="81" hidden="1"/>
    <col min="7701" max="7704" width="4.42578125" style="81" hidden="1"/>
    <col min="7705" max="7705" width="1.140625" style="81" hidden="1"/>
    <col min="7706" max="7707" width="4.42578125" style="81" hidden="1"/>
    <col min="7708" max="7708" width="5.28515625" style="81" hidden="1"/>
    <col min="7709" max="7711" width="4.42578125" style="81" hidden="1"/>
    <col min="7712" max="7712" width="18.5703125" style="81" hidden="1"/>
    <col min="7713" max="7713" width="4.42578125" style="81" hidden="1"/>
    <col min="7714" max="7714" width="16.5703125" style="81" hidden="1"/>
    <col min="7715" max="7936" width="4.42578125" style="81" hidden="1"/>
    <col min="7937" max="7937" width="2" style="81" hidden="1"/>
    <col min="7938" max="7947" width="4.42578125" style="81" hidden="1"/>
    <col min="7948" max="7948" width="5.85546875" style="81" hidden="1"/>
    <col min="7949" max="7950" width="4.42578125" style="81" hidden="1"/>
    <col min="7951" max="7951" width="1.140625" style="81" hidden="1"/>
    <col min="7952" max="7955" width="4.42578125" style="81" hidden="1"/>
    <col min="7956" max="7956" width="1.42578125" style="81" hidden="1"/>
    <col min="7957" max="7960" width="4.42578125" style="81" hidden="1"/>
    <col min="7961" max="7961" width="1.140625" style="81" hidden="1"/>
    <col min="7962" max="7963" width="4.42578125" style="81" hidden="1"/>
    <col min="7964" max="7964" width="5.28515625" style="81" hidden="1"/>
    <col min="7965" max="7967" width="4.42578125" style="81" hidden="1"/>
    <col min="7968" max="7968" width="18.5703125" style="81" hidden="1"/>
    <col min="7969" max="7969" width="4.42578125" style="81" hidden="1"/>
    <col min="7970" max="7970" width="16.5703125" style="81" hidden="1"/>
    <col min="7971" max="8192" width="4.42578125" style="81" hidden="1"/>
    <col min="8193" max="8193" width="2" style="81" hidden="1"/>
    <col min="8194" max="8203" width="4.42578125" style="81" hidden="1"/>
    <col min="8204" max="8204" width="5.85546875" style="81" hidden="1"/>
    <col min="8205" max="8206" width="4.42578125" style="81" hidden="1"/>
    <col min="8207" max="8207" width="1.140625" style="81" hidden="1"/>
    <col min="8208" max="8211" width="4.42578125" style="81" hidden="1"/>
    <col min="8212" max="8212" width="1.42578125" style="81" hidden="1"/>
    <col min="8213" max="8216" width="4.42578125" style="81" hidden="1"/>
    <col min="8217" max="8217" width="1.140625" style="81" hidden="1"/>
    <col min="8218" max="8219" width="4.42578125" style="81" hidden="1"/>
    <col min="8220" max="8220" width="5.28515625" style="81" hidden="1"/>
    <col min="8221" max="8223" width="4.42578125" style="81" hidden="1"/>
    <col min="8224" max="8224" width="18.5703125" style="81" hidden="1"/>
    <col min="8225" max="8225" width="4.42578125" style="81" hidden="1"/>
    <col min="8226" max="8226" width="16.5703125" style="81" hidden="1"/>
    <col min="8227" max="8448" width="4.42578125" style="81" hidden="1"/>
    <col min="8449" max="8449" width="2" style="81" hidden="1"/>
    <col min="8450" max="8459" width="4.42578125" style="81" hidden="1"/>
    <col min="8460" max="8460" width="5.85546875" style="81" hidden="1"/>
    <col min="8461" max="8462" width="4.42578125" style="81" hidden="1"/>
    <col min="8463" max="8463" width="1.140625" style="81" hidden="1"/>
    <col min="8464" max="8467" width="4.42578125" style="81" hidden="1"/>
    <col min="8468" max="8468" width="1.42578125" style="81" hidden="1"/>
    <col min="8469" max="8472" width="4.42578125" style="81" hidden="1"/>
    <col min="8473" max="8473" width="1.140625" style="81" hidden="1"/>
    <col min="8474" max="8475" width="4.42578125" style="81" hidden="1"/>
    <col min="8476" max="8476" width="5.28515625" style="81" hidden="1"/>
    <col min="8477" max="8479" width="4.42578125" style="81" hidden="1"/>
    <col min="8480" max="8480" width="18.5703125" style="81" hidden="1"/>
    <col min="8481" max="8481" width="4.42578125" style="81" hidden="1"/>
    <col min="8482" max="8482" width="16.5703125" style="81" hidden="1"/>
    <col min="8483" max="8704" width="4.42578125" style="81" hidden="1"/>
    <col min="8705" max="8705" width="2" style="81" hidden="1"/>
    <col min="8706" max="8715" width="4.42578125" style="81" hidden="1"/>
    <col min="8716" max="8716" width="5.85546875" style="81" hidden="1"/>
    <col min="8717" max="8718" width="4.42578125" style="81" hidden="1"/>
    <col min="8719" max="8719" width="1.140625" style="81" hidden="1"/>
    <col min="8720" max="8723" width="4.42578125" style="81" hidden="1"/>
    <col min="8724" max="8724" width="1.42578125" style="81" hidden="1"/>
    <col min="8725" max="8728" width="4.42578125" style="81" hidden="1"/>
    <col min="8729" max="8729" width="1.140625" style="81" hidden="1"/>
    <col min="8730" max="8731" width="4.42578125" style="81" hidden="1"/>
    <col min="8732" max="8732" width="5.28515625" style="81" hidden="1"/>
    <col min="8733" max="8735" width="4.42578125" style="81" hidden="1"/>
    <col min="8736" max="8736" width="18.5703125" style="81" hidden="1"/>
    <col min="8737" max="8737" width="4.42578125" style="81" hidden="1"/>
    <col min="8738" max="8738" width="16.5703125" style="81" hidden="1"/>
    <col min="8739" max="8960" width="4.42578125" style="81" hidden="1"/>
    <col min="8961" max="8961" width="2" style="81" hidden="1"/>
    <col min="8962" max="8971" width="4.42578125" style="81" hidden="1"/>
    <col min="8972" max="8972" width="5.85546875" style="81" hidden="1"/>
    <col min="8973" max="8974" width="4.42578125" style="81" hidden="1"/>
    <col min="8975" max="8975" width="1.140625" style="81" hidden="1"/>
    <col min="8976" max="8979" width="4.42578125" style="81" hidden="1"/>
    <col min="8980" max="8980" width="1.42578125" style="81" hidden="1"/>
    <col min="8981" max="8984" width="4.42578125" style="81" hidden="1"/>
    <col min="8985" max="8985" width="1.140625" style="81" hidden="1"/>
    <col min="8986" max="8987" width="4.42578125" style="81" hidden="1"/>
    <col min="8988" max="8988" width="5.28515625" style="81" hidden="1"/>
    <col min="8989" max="8991" width="4.42578125" style="81" hidden="1"/>
    <col min="8992" max="8992" width="18.5703125" style="81" hidden="1"/>
    <col min="8993" max="8993" width="4.42578125" style="81" hidden="1"/>
    <col min="8994" max="8994" width="16.5703125" style="81" hidden="1"/>
    <col min="8995" max="9216" width="4.42578125" style="81" hidden="1"/>
    <col min="9217" max="9217" width="2" style="81" hidden="1"/>
    <col min="9218" max="9227" width="4.42578125" style="81" hidden="1"/>
    <col min="9228" max="9228" width="5.85546875" style="81" hidden="1"/>
    <col min="9229" max="9230" width="4.42578125" style="81" hidden="1"/>
    <col min="9231" max="9231" width="1.140625" style="81" hidden="1"/>
    <col min="9232" max="9235" width="4.42578125" style="81" hidden="1"/>
    <col min="9236" max="9236" width="1.42578125" style="81" hidden="1"/>
    <col min="9237" max="9240" width="4.42578125" style="81" hidden="1"/>
    <col min="9241" max="9241" width="1.140625" style="81" hidden="1"/>
    <col min="9242" max="9243" width="4.42578125" style="81" hidden="1"/>
    <col min="9244" max="9244" width="5.28515625" style="81" hidden="1"/>
    <col min="9245" max="9247" width="4.42578125" style="81" hidden="1"/>
    <col min="9248" max="9248" width="18.5703125" style="81" hidden="1"/>
    <col min="9249" max="9249" width="4.42578125" style="81" hidden="1"/>
    <col min="9250" max="9250" width="16.5703125" style="81" hidden="1"/>
    <col min="9251" max="9472" width="4.42578125" style="81" hidden="1"/>
    <col min="9473" max="9473" width="2" style="81" hidden="1"/>
    <col min="9474" max="9483" width="4.42578125" style="81" hidden="1"/>
    <col min="9484" max="9484" width="5.85546875" style="81" hidden="1"/>
    <col min="9485" max="9486" width="4.42578125" style="81" hidden="1"/>
    <col min="9487" max="9487" width="1.140625" style="81" hidden="1"/>
    <col min="9488" max="9491" width="4.42578125" style="81" hidden="1"/>
    <col min="9492" max="9492" width="1.42578125" style="81" hidden="1"/>
    <col min="9493" max="9496" width="4.42578125" style="81" hidden="1"/>
    <col min="9497" max="9497" width="1.140625" style="81" hidden="1"/>
    <col min="9498" max="9499" width="4.42578125" style="81" hidden="1"/>
    <col min="9500" max="9500" width="5.28515625" style="81" hidden="1"/>
    <col min="9501" max="9503" width="4.42578125" style="81" hidden="1"/>
    <col min="9504" max="9504" width="18.5703125" style="81" hidden="1"/>
    <col min="9505" max="9505" width="4.42578125" style="81" hidden="1"/>
    <col min="9506" max="9506" width="16.5703125" style="81" hidden="1"/>
    <col min="9507" max="9728" width="4.42578125" style="81" hidden="1"/>
    <col min="9729" max="9729" width="2" style="81" hidden="1"/>
    <col min="9730" max="9739" width="4.42578125" style="81" hidden="1"/>
    <col min="9740" max="9740" width="5.85546875" style="81" hidden="1"/>
    <col min="9741" max="9742" width="4.42578125" style="81" hidden="1"/>
    <col min="9743" max="9743" width="1.140625" style="81" hidden="1"/>
    <col min="9744" max="9747" width="4.42578125" style="81" hidden="1"/>
    <col min="9748" max="9748" width="1.42578125" style="81" hidden="1"/>
    <col min="9749" max="9752" width="4.42578125" style="81" hidden="1"/>
    <col min="9753" max="9753" width="1.140625" style="81" hidden="1"/>
    <col min="9754" max="9755" width="4.42578125" style="81" hidden="1"/>
    <col min="9756" max="9756" width="5.28515625" style="81" hidden="1"/>
    <col min="9757" max="9759" width="4.42578125" style="81" hidden="1"/>
    <col min="9760" max="9760" width="18.5703125" style="81" hidden="1"/>
    <col min="9761" max="9761" width="4.42578125" style="81" hidden="1"/>
    <col min="9762" max="9762" width="16.5703125" style="81" hidden="1"/>
    <col min="9763" max="9984" width="4.42578125" style="81" hidden="1"/>
    <col min="9985" max="9985" width="2" style="81" hidden="1"/>
    <col min="9986" max="9995" width="4.42578125" style="81" hidden="1"/>
    <col min="9996" max="9996" width="5.85546875" style="81" hidden="1"/>
    <col min="9997" max="9998" width="4.42578125" style="81" hidden="1"/>
    <col min="9999" max="9999" width="1.140625" style="81" hidden="1"/>
    <col min="10000" max="10003" width="4.42578125" style="81" hidden="1"/>
    <col min="10004" max="10004" width="1.42578125" style="81" hidden="1"/>
    <col min="10005" max="10008" width="4.42578125" style="81" hidden="1"/>
    <col min="10009" max="10009" width="1.140625" style="81" hidden="1"/>
    <col min="10010" max="10011" width="4.42578125" style="81" hidden="1"/>
    <col min="10012" max="10012" width="5.28515625" style="81" hidden="1"/>
    <col min="10013" max="10015" width="4.42578125" style="81" hidden="1"/>
    <col min="10016" max="10016" width="18.5703125" style="81" hidden="1"/>
    <col min="10017" max="10017" width="4.42578125" style="81" hidden="1"/>
    <col min="10018" max="10018" width="16.5703125" style="81" hidden="1"/>
    <col min="10019" max="10240" width="4.42578125" style="81" hidden="1"/>
    <col min="10241" max="10241" width="2" style="81" hidden="1"/>
    <col min="10242" max="10251" width="4.42578125" style="81" hidden="1"/>
    <col min="10252" max="10252" width="5.85546875" style="81" hidden="1"/>
    <col min="10253" max="10254" width="4.42578125" style="81" hidden="1"/>
    <col min="10255" max="10255" width="1.140625" style="81" hidden="1"/>
    <col min="10256" max="10259" width="4.42578125" style="81" hidden="1"/>
    <col min="10260" max="10260" width="1.42578125" style="81" hidden="1"/>
    <col min="10261" max="10264" width="4.42578125" style="81" hidden="1"/>
    <col min="10265" max="10265" width="1.140625" style="81" hidden="1"/>
    <col min="10266" max="10267" width="4.42578125" style="81" hidden="1"/>
    <col min="10268" max="10268" width="5.28515625" style="81" hidden="1"/>
    <col min="10269" max="10271" width="4.42578125" style="81" hidden="1"/>
    <col min="10272" max="10272" width="18.5703125" style="81" hidden="1"/>
    <col min="10273" max="10273" width="4.42578125" style="81" hidden="1"/>
    <col min="10274" max="10274" width="16.5703125" style="81" hidden="1"/>
    <col min="10275" max="10496" width="4.42578125" style="81" hidden="1"/>
    <col min="10497" max="10497" width="2" style="81" hidden="1"/>
    <col min="10498" max="10507" width="4.42578125" style="81" hidden="1"/>
    <col min="10508" max="10508" width="5.85546875" style="81" hidden="1"/>
    <col min="10509" max="10510" width="4.42578125" style="81" hidden="1"/>
    <col min="10511" max="10511" width="1.140625" style="81" hidden="1"/>
    <col min="10512" max="10515" width="4.42578125" style="81" hidden="1"/>
    <col min="10516" max="10516" width="1.42578125" style="81" hidden="1"/>
    <col min="10517" max="10520" width="4.42578125" style="81" hidden="1"/>
    <col min="10521" max="10521" width="1.140625" style="81" hidden="1"/>
    <col min="10522" max="10523" width="4.42578125" style="81" hidden="1"/>
    <col min="10524" max="10524" width="5.28515625" style="81" hidden="1"/>
    <col min="10525" max="10527" width="4.42578125" style="81" hidden="1"/>
    <col min="10528" max="10528" width="18.5703125" style="81" hidden="1"/>
    <col min="10529" max="10529" width="4.42578125" style="81" hidden="1"/>
    <col min="10530" max="10530" width="16.5703125" style="81" hidden="1"/>
    <col min="10531" max="10752" width="4.42578125" style="81" hidden="1"/>
    <col min="10753" max="10753" width="2" style="81" hidden="1"/>
    <col min="10754" max="10763" width="4.42578125" style="81" hidden="1"/>
    <col min="10764" max="10764" width="5.85546875" style="81" hidden="1"/>
    <col min="10765" max="10766" width="4.42578125" style="81" hidden="1"/>
    <col min="10767" max="10767" width="1.140625" style="81" hidden="1"/>
    <col min="10768" max="10771" width="4.42578125" style="81" hidden="1"/>
    <col min="10772" max="10772" width="1.42578125" style="81" hidden="1"/>
    <col min="10773" max="10776" width="4.42578125" style="81" hidden="1"/>
    <col min="10777" max="10777" width="1.140625" style="81" hidden="1"/>
    <col min="10778" max="10779" width="4.42578125" style="81" hidden="1"/>
    <col min="10780" max="10780" width="5.28515625" style="81" hidden="1"/>
    <col min="10781" max="10783" width="4.42578125" style="81" hidden="1"/>
    <col min="10784" max="10784" width="18.5703125" style="81" hidden="1"/>
    <col min="10785" max="10785" width="4.42578125" style="81" hidden="1"/>
    <col min="10786" max="10786" width="16.5703125" style="81" hidden="1"/>
    <col min="10787" max="11008" width="4.42578125" style="81" hidden="1"/>
    <col min="11009" max="11009" width="2" style="81" hidden="1"/>
    <col min="11010" max="11019" width="4.42578125" style="81" hidden="1"/>
    <col min="11020" max="11020" width="5.85546875" style="81" hidden="1"/>
    <col min="11021" max="11022" width="4.42578125" style="81" hidden="1"/>
    <col min="11023" max="11023" width="1.140625" style="81" hidden="1"/>
    <col min="11024" max="11027" width="4.42578125" style="81" hidden="1"/>
    <col min="11028" max="11028" width="1.42578125" style="81" hidden="1"/>
    <col min="11029" max="11032" width="4.42578125" style="81" hidden="1"/>
    <col min="11033" max="11033" width="1.140625" style="81" hidden="1"/>
    <col min="11034" max="11035" width="4.42578125" style="81" hidden="1"/>
    <col min="11036" max="11036" width="5.28515625" style="81" hidden="1"/>
    <col min="11037" max="11039" width="4.42578125" style="81" hidden="1"/>
    <col min="11040" max="11040" width="18.5703125" style="81" hidden="1"/>
    <col min="11041" max="11041" width="4.42578125" style="81" hidden="1"/>
    <col min="11042" max="11042" width="16.5703125" style="81" hidden="1"/>
    <col min="11043" max="11264" width="4.42578125" style="81" hidden="1"/>
    <col min="11265" max="11265" width="2" style="81" hidden="1"/>
    <col min="11266" max="11275" width="4.42578125" style="81" hidden="1"/>
    <col min="11276" max="11276" width="5.85546875" style="81" hidden="1"/>
    <col min="11277" max="11278" width="4.42578125" style="81" hidden="1"/>
    <col min="11279" max="11279" width="1.140625" style="81" hidden="1"/>
    <col min="11280" max="11283" width="4.42578125" style="81" hidden="1"/>
    <col min="11284" max="11284" width="1.42578125" style="81" hidden="1"/>
    <col min="11285" max="11288" width="4.42578125" style="81" hidden="1"/>
    <col min="11289" max="11289" width="1.140625" style="81" hidden="1"/>
    <col min="11290" max="11291" width="4.42578125" style="81" hidden="1"/>
    <col min="11292" max="11292" width="5.28515625" style="81" hidden="1"/>
    <col min="11293" max="11295" width="4.42578125" style="81" hidden="1"/>
    <col min="11296" max="11296" width="18.5703125" style="81" hidden="1"/>
    <col min="11297" max="11297" width="4.42578125" style="81" hidden="1"/>
    <col min="11298" max="11298" width="16.5703125" style="81" hidden="1"/>
    <col min="11299" max="11520" width="4.42578125" style="81" hidden="1"/>
    <col min="11521" max="11521" width="2" style="81" hidden="1"/>
    <col min="11522" max="11531" width="4.42578125" style="81" hidden="1"/>
    <col min="11532" max="11532" width="5.85546875" style="81" hidden="1"/>
    <col min="11533" max="11534" width="4.42578125" style="81" hidden="1"/>
    <col min="11535" max="11535" width="1.140625" style="81" hidden="1"/>
    <col min="11536" max="11539" width="4.42578125" style="81" hidden="1"/>
    <col min="11540" max="11540" width="1.42578125" style="81" hidden="1"/>
    <col min="11541" max="11544" width="4.42578125" style="81" hidden="1"/>
    <col min="11545" max="11545" width="1.140625" style="81" hidden="1"/>
    <col min="11546" max="11547" width="4.42578125" style="81" hidden="1"/>
    <col min="11548" max="11548" width="5.28515625" style="81" hidden="1"/>
    <col min="11549" max="11551" width="4.42578125" style="81" hidden="1"/>
    <col min="11552" max="11552" width="18.5703125" style="81" hidden="1"/>
    <col min="11553" max="11553" width="4.42578125" style="81" hidden="1"/>
    <col min="11554" max="11554" width="16.5703125" style="81" hidden="1"/>
    <col min="11555" max="11776" width="4.42578125" style="81" hidden="1"/>
    <col min="11777" max="11777" width="2" style="81" hidden="1"/>
    <col min="11778" max="11787" width="4.42578125" style="81" hidden="1"/>
    <col min="11788" max="11788" width="5.85546875" style="81" hidden="1"/>
    <col min="11789" max="11790" width="4.42578125" style="81" hidden="1"/>
    <col min="11791" max="11791" width="1.140625" style="81" hidden="1"/>
    <col min="11792" max="11795" width="4.42578125" style="81" hidden="1"/>
    <col min="11796" max="11796" width="1.42578125" style="81" hidden="1"/>
    <col min="11797" max="11800" width="4.42578125" style="81" hidden="1"/>
    <col min="11801" max="11801" width="1.140625" style="81" hidden="1"/>
    <col min="11802" max="11803" width="4.42578125" style="81" hidden="1"/>
    <col min="11804" max="11804" width="5.28515625" style="81" hidden="1"/>
    <col min="11805" max="11807" width="4.42578125" style="81" hidden="1"/>
    <col min="11808" max="11808" width="18.5703125" style="81" hidden="1"/>
    <col min="11809" max="11809" width="4.42578125" style="81" hidden="1"/>
    <col min="11810" max="11810" width="16.5703125" style="81" hidden="1"/>
    <col min="11811" max="12032" width="4.42578125" style="81" hidden="1"/>
    <col min="12033" max="12033" width="2" style="81" hidden="1"/>
    <col min="12034" max="12043" width="4.42578125" style="81" hidden="1"/>
    <col min="12044" max="12044" width="5.85546875" style="81" hidden="1"/>
    <col min="12045" max="12046" width="4.42578125" style="81" hidden="1"/>
    <col min="12047" max="12047" width="1.140625" style="81" hidden="1"/>
    <col min="12048" max="12051" width="4.42578125" style="81" hidden="1"/>
    <col min="12052" max="12052" width="1.42578125" style="81" hidden="1"/>
    <col min="12053" max="12056" width="4.42578125" style="81" hidden="1"/>
    <col min="12057" max="12057" width="1.140625" style="81" hidden="1"/>
    <col min="12058" max="12059" width="4.42578125" style="81" hidden="1"/>
    <col min="12060" max="12060" width="5.28515625" style="81" hidden="1"/>
    <col min="12061" max="12063" width="4.42578125" style="81" hidden="1"/>
    <col min="12064" max="12064" width="18.5703125" style="81" hidden="1"/>
    <col min="12065" max="12065" width="4.42578125" style="81" hidden="1"/>
    <col min="12066" max="12066" width="16.5703125" style="81" hidden="1"/>
    <col min="12067" max="12288" width="4.42578125" style="81" hidden="1"/>
    <col min="12289" max="12289" width="2" style="81" hidden="1"/>
    <col min="12290" max="12299" width="4.42578125" style="81" hidden="1"/>
    <col min="12300" max="12300" width="5.85546875" style="81" hidden="1"/>
    <col min="12301" max="12302" width="4.42578125" style="81" hidden="1"/>
    <col min="12303" max="12303" width="1.140625" style="81" hidden="1"/>
    <col min="12304" max="12307" width="4.42578125" style="81" hidden="1"/>
    <col min="12308" max="12308" width="1.42578125" style="81" hidden="1"/>
    <col min="12309" max="12312" width="4.42578125" style="81" hidden="1"/>
    <col min="12313" max="12313" width="1.140625" style="81" hidden="1"/>
    <col min="12314" max="12315" width="4.42578125" style="81" hidden="1"/>
    <col min="12316" max="12316" width="5.28515625" style="81" hidden="1"/>
    <col min="12317" max="12319" width="4.42578125" style="81" hidden="1"/>
    <col min="12320" max="12320" width="18.5703125" style="81" hidden="1"/>
    <col min="12321" max="12321" width="4.42578125" style="81" hidden="1"/>
    <col min="12322" max="12322" width="16.5703125" style="81" hidden="1"/>
    <col min="12323" max="12544" width="4.42578125" style="81" hidden="1"/>
    <col min="12545" max="12545" width="2" style="81" hidden="1"/>
    <col min="12546" max="12555" width="4.42578125" style="81" hidden="1"/>
    <col min="12556" max="12556" width="5.85546875" style="81" hidden="1"/>
    <col min="12557" max="12558" width="4.42578125" style="81" hidden="1"/>
    <col min="12559" max="12559" width="1.140625" style="81" hidden="1"/>
    <col min="12560" max="12563" width="4.42578125" style="81" hidden="1"/>
    <col min="12564" max="12564" width="1.42578125" style="81" hidden="1"/>
    <col min="12565" max="12568" width="4.42578125" style="81" hidden="1"/>
    <col min="12569" max="12569" width="1.140625" style="81" hidden="1"/>
    <col min="12570" max="12571" width="4.42578125" style="81" hidden="1"/>
    <col min="12572" max="12572" width="5.28515625" style="81" hidden="1"/>
    <col min="12573" max="12575" width="4.42578125" style="81" hidden="1"/>
    <col min="12576" max="12576" width="18.5703125" style="81" hidden="1"/>
    <col min="12577" max="12577" width="4.42578125" style="81" hidden="1"/>
    <col min="12578" max="12578" width="16.5703125" style="81" hidden="1"/>
    <col min="12579" max="12800" width="4.42578125" style="81" hidden="1"/>
    <col min="12801" max="12801" width="2" style="81" hidden="1"/>
    <col min="12802" max="12811" width="4.42578125" style="81" hidden="1"/>
    <col min="12812" max="12812" width="5.85546875" style="81" hidden="1"/>
    <col min="12813" max="12814" width="4.42578125" style="81" hidden="1"/>
    <col min="12815" max="12815" width="1.140625" style="81" hidden="1"/>
    <col min="12816" max="12819" width="4.42578125" style="81" hidden="1"/>
    <col min="12820" max="12820" width="1.42578125" style="81" hidden="1"/>
    <col min="12821" max="12824" width="4.42578125" style="81" hidden="1"/>
    <col min="12825" max="12825" width="1.140625" style="81" hidden="1"/>
    <col min="12826" max="12827" width="4.42578125" style="81" hidden="1"/>
    <col min="12828" max="12828" width="5.28515625" style="81" hidden="1"/>
    <col min="12829" max="12831" width="4.42578125" style="81" hidden="1"/>
    <col min="12832" max="12832" width="18.5703125" style="81" hidden="1"/>
    <col min="12833" max="12833" width="4.42578125" style="81" hidden="1"/>
    <col min="12834" max="12834" width="16.5703125" style="81" hidden="1"/>
    <col min="12835" max="13056" width="4.42578125" style="81" hidden="1"/>
    <col min="13057" max="13057" width="2" style="81" hidden="1"/>
    <col min="13058" max="13067" width="4.42578125" style="81" hidden="1"/>
    <col min="13068" max="13068" width="5.85546875" style="81" hidden="1"/>
    <col min="13069" max="13070" width="4.42578125" style="81" hidden="1"/>
    <col min="13071" max="13071" width="1.140625" style="81" hidden="1"/>
    <col min="13072" max="13075" width="4.42578125" style="81" hidden="1"/>
    <col min="13076" max="13076" width="1.42578125" style="81" hidden="1"/>
    <col min="13077" max="13080" width="4.42578125" style="81" hidden="1"/>
    <col min="13081" max="13081" width="1.140625" style="81" hidden="1"/>
    <col min="13082" max="13083" width="4.42578125" style="81" hidden="1"/>
    <col min="13084" max="13084" width="5.28515625" style="81" hidden="1"/>
    <col min="13085" max="13087" width="4.42578125" style="81" hidden="1"/>
    <col min="13088" max="13088" width="18.5703125" style="81" hidden="1"/>
    <col min="13089" max="13089" width="4.42578125" style="81" hidden="1"/>
    <col min="13090" max="13090" width="16.5703125" style="81" hidden="1"/>
    <col min="13091" max="13312" width="4.42578125" style="81" hidden="1"/>
    <col min="13313" max="13313" width="2" style="81" hidden="1"/>
    <col min="13314" max="13323" width="4.42578125" style="81" hidden="1"/>
    <col min="13324" max="13324" width="5.85546875" style="81" hidden="1"/>
    <col min="13325" max="13326" width="4.42578125" style="81" hidden="1"/>
    <col min="13327" max="13327" width="1.140625" style="81" hidden="1"/>
    <col min="13328" max="13331" width="4.42578125" style="81" hidden="1"/>
    <col min="13332" max="13332" width="1.42578125" style="81" hidden="1"/>
    <col min="13333" max="13336" width="4.42578125" style="81" hidden="1"/>
    <col min="13337" max="13337" width="1.140625" style="81" hidden="1"/>
    <col min="13338" max="13339" width="4.42578125" style="81" hidden="1"/>
    <col min="13340" max="13340" width="5.28515625" style="81" hidden="1"/>
    <col min="13341" max="13343" width="4.42578125" style="81" hidden="1"/>
    <col min="13344" max="13344" width="18.5703125" style="81" hidden="1"/>
    <col min="13345" max="13345" width="4.42578125" style="81" hidden="1"/>
    <col min="13346" max="13346" width="16.5703125" style="81" hidden="1"/>
    <col min="13347" max="13568" width="4.42578125" style="81" hidden="1"/>
    <col min="13569" max="13569" width="2" style="81" hidden="1"/>
    <col min="13570" max="13579" width="4.42578125" style="81" hidden="1"/>
    <col min="13580" max="13580" width="5.85546875" style="81" hidden="1"/>
    <col min="13581" max="13582" width="4.42578125" style="81" hidden="1"/>
    <col min="13583" max="13583" width="1.140625" style="81" hidden="1"/>
    <col min="13584" max="13587" width="4.42578125" style="81" hidden="1"/>
    <col min="13588" max="13588" width="1.42578125" style="81" hidden="1"/>
    <col min="13589" max="13592" width="4.42578125" style="81" hidden="1"/>
    <col min="13593" max="13593" width="1.140625" style="81" hidden="1"/>
    <col min="13594" max="13595" width="4.42578125" style="81" hidden="1"/>
    <col min="13596" max="13596" width="5.28515625" style="81" hidden="1"/>
    <col min="13597" max="13599" width="4.42578125" style="81" hidden="1"/>
    <col min="13600" max="13600" width="18.5703125" style="81" hidden="1"/>
    <col min="13601" max="13601" width="4.42578125" style="81" hidden="1"/>
    <col min="13602" max="13602" width="16.5703125" style="81" hidden="1"/>
    <col min="13603" max="13824" width="4.42578125" style="81" hidden="1"/>
    <col min="13825" max="13825" width="2" style="81" hidden="1"/>
    <col min="13826" max="13835" width="4.42578125" style="81" hidden="1"/>
    <col min="13836" max="13836" width="5.85546875" style="81" hidden="1"/>
    <col min="13837" max="13838" width="4.42578125" style="81" hidden="1"/>
    <col min="13839" max="13839" width="1.140625" style="81" hidden="1"/>
    <col min="13840" max="13843" width="4.42578125" style="81" hidden="1"/>
    <col min="13844" max="13844" width="1.42578125" style="81" hidden="1"/>
    <col min="13845" max="13848" width="4.42578125" style="81" hidden="1"/>
    <col min="13849" max="13849" width="1.140625" style="81" hidden="1"/>
    <col min="13850" max="13851" width="4.42578125" style="81" hidden="1"/>
    <col min="13852" max="13852" width="5.28515625" style="81" hidden="1"/>
    <col min="13853" max="13855" width="4.42578125" style="81" hidden="1"/>
    <col min="13856" max="13856" width="18.5703125" style="81" hidden="1"/>
    <col min="13857" max="13857" width="4.42578125" style="81" hidden="1"/>
    <col min="13858" max="13858" width="16.5703125" style="81" hidden="1"/>
    <col min="13859" max="14080" width="4.42578125" style="81" hidden="1"/>
    <col min="14081" max="14081" width="2" style="81" hidden="1"/>
    <col min="14082" max="14091" width="4.42578125" style="81" hidden="1"/>
    <col min="14092" max="14092" width="5.85546875" style="81" hidden="1"/>
    <col min="14093" max="14094" width="4.42578125" style="81" hidden="1"/>
    <col min="14095" max="14095" width="1.140625" style="81" hidden="1"/>
    <col min="14096" max="14099" width="4.42578125" style="81" hidden="1"/>
    <col min="14100" max="14100" width="1.42578125" style="81" hidden="1"/>
    <col min="14101" max="14104" width="4.42578125" style="81" hidden="1"/>
    <col min="14105" max="14105" width="1.140625" style="81" hidden="1"/>
    <col min="14106" max="14107" width="4.42578125" style="81" hidden="1"/>
    <col min="14108" max="14108" width="5.28515625" style="81" hidden="1"/>
    <col min="14109" max="14111" width="4.42578125" style="81" hidden="1"/>
    <col min="14112" max="14112" width="18.5703125" style="81" hidden="1"/>
    <col min="14113" max="14113" width="4.42578125" style="81" hidden="1"/>
    <col min="14114" max="14114" width="16.5703125" style="81" hidden="1"/>
    <col min="14115" max="14336" width="4.42578125" style="81" hidden="1"/>
    <col min="14337" max="14337" width="2" style="81" hidden="1"/>
    <col min="14338" max="14347" width="4.42578125" style="81" hidden="1"/>
    <col min="14348" max="14348" width="5.85546875" style="81" hidden="1"/>
    <col min="14349" max="14350" width="4.42578125" style="81" hidden="1"/>
    <col min="14351" max="14351" width="1.140625" style="81" hidden="1"/>
    <col min="14352" max="14355" width="4.42578125" style="81" hidden="1"/>
    <col min="14356" max="14356" width="1.42578125" style="81" hidden="1"/>
    <col min="14357" max="14360" width="4.42578125" style="81" hidden="1"/>
    <col min="14361" max="14361" width="1.140625" style="81" hidden="1"/>
    <col min="14362" max="14363" width="4.42578125" style="81" hidden="1"/>
    <col min="14364" max="14364" width="5.28515625" style="81" hidden="1"/>
    <col min="14365" max="14367" width="4.42578125" style="81" hidden="1"/>
    <col min="14368" max="14368" width="18.5703125" style="81" hidden="1"/>
    <col min="14369" max="14369" width="4.42578125" style="81" hidden="1"/>
    <col min="14370" max="14370" width="16.5703125" style="81" hidden="1"/>
    <col min="14371" max="14592" width="4.42578125" style="81" hidden="1"/>
    <col min="14593" max="14593" width="2" style="81" hidden="1"/>
    <col min="14594" max="14603" width="4.42578125" style="81" hidden="1"/>
    <col min="14604" max="14604" width="5.85546875" style="81" hidden="1"/>
    <col min="14605" max="14606" width="4.42578125" style="81" hidden="1"/>
    <col min="14607" max="14607" width="1.140625" style="81" hidden="1"/>
    <col min="14608" max="14611" width="4.42578125" style="81" hidden="1"/>
    <col min="14612" max="14612" width="1.42578125" style="81" hidden="1"/>
    <col min="14613" max="14616" width="4.42578125" style="81" hidden="1"/>
    <col min="14617" max="14617" width="1.140625" style="81" hidden="1"/>
    <col min="14618" max="14619" width="4.42578125" style="81" hidden="1"/>
    <col min="14620" max="14620" width="5.28515625" style="81" hidden="1"/>
    <col min="14621" max="14623" width="4.42578125" style="81" hidden="1"/>
    <col min="14624" max="14624" width="18.5703125" style="81" hidden="1"/>
    <col min="14625" max="14625" width="4.42578125" style="81" hidden="1"/>
    <col min="14626" max="14626" width="16.5703125" style="81" hidden="1"/>
    <col min="14627" max="14848" width="4.42578125" style="81" hidden="1"/>
    <col min="14849" max="14849" width="2" style="81" hidden="1"/>
    <col min="14850" max="14859" width="4.42578125" style="81" hidden="1"/>
    <col min="14860" max="14860" width="5.85546875" style="81" hidden="1"/>
    <col min="14861" max="14862" width="4.42578125" style="81" hidden="1"/>
    <col min="14863" max="14863" width="1.140625" style="81" hidden="1"/>
    <col min="14864" max="14867" width="4.42578125" style="81" hidden="1"/>
    <col min="14868" max="14868" width="1.42578125" style="81" hidden="1"/>
    <col min="14869" max="14872" width="4.42578125" style="81" hidden="1"/>
    <col min="14873" max="14873" width="1.140625" style="81" hidden="1"/>
    <col min="14874" max="14875" width="4.42578125" style="81" hidden="1"/>
    <col min="14876" max="14876" width="5.28515625" style="81" hidden="1"/>
    <col min="14877" max="14879" width="4.42578125" style="81" hidden="1"/>
    <col min="14880" max="14880" width="18.5703125" style="81" hidden="1"/>
    <col min="14881" max="14881" width="4.42578125" style="81" hidden="1"/>
    <col min="14882" max="14882" width="16.5703125" style="81" hidden="1"/>
    <col min="14883" max="15104" width="4.42578125" style="81" hidden="1"/>
    <col min="15105" max="15105" width="2" style="81" hidden="1"/>
    <col min="15106" max="15115" width="4.42578125" style="81" hidden="1"/>
    <col min="15116" max="15116" width="5.85546875" style="81" hidden="1"/>
    <col min="15117" max="15118" width="4.42578125" style="81" hidden="1"/>
    <col min="15119" max="15119" width="1.140625" style="81" hidden="1"/>
    <col min="15120" max="15123" width="4.42578125" style="81" hidden="1"/>
    <col min="15124" max="15124" width="1.42578125" style="81" hidden="1"/>
    <col min="15125" max="15128" width="4.42578125" style="81" hidden="1"/>
    <col min="15129" max="15129" width="1.140625" style="81" hidden="1"/>
    <col min="15130" max="15131" width="4.42578125" style="81" hidden="1"/>
    <col min="15132" max="15132" width="5.28515625" style="81" hidden="1"/>
    <col min="15133" max="15135" width="4.42578125" style="81" hidden="1"/>
    <col min="15136" max="15136" width="18.5703125" style="81" hidden="1"/>
    <col min="15137" max="15137" width="4.42578125" style="81" hidden="1"/>
    <col min="15138" max="15138" width="16.5703125" style="81" hidden="1"/>
    <col min="15139" max="15360" width="4.42578125" style="81" hidden="1"/>
    <col min="15361" max="15361" width="2" style="81" hidden="1"/>
    <col min="15362" max="15371" width="4.42578125" style="81" hidden="1"/>
    <col min="15372" max="15372" width="5.85546875" style="81" hidden="1"/>
    <col min="15373" max="15374" width="4.42578125" style="81" hidden="1"/>
    <col min="15375" max="15375" width="1.140625" style="81" hidden="1"/>
    <col min="15376" max="15379" width="4.42578125" style="81" hidden="1"/>
    <col min="15380" max="15380" width="1.42578125" style="81" hidden="1"/>
    <col min="15381" max="15384" width="4.42578125" style="81" hidden="1"/>
    <col min="15385" max="15385" width="1.140625" style="81" hidden="1"/>
    <col min="15386" max="15387" width="4.42578125" style="81" hidden="1"/>
    <col min="15388" max="15388" width="5.28515625" style="81" hidden="1"/>
    <col min="15389" max="15391" width="4.42578125" style="81" hidden="1"/>
    <col min="15392" max="15392" width="18.5703125" style="81" hidden="1"/>
    <col min="15393" max="15393" width="4.42578125" style="81" hidden="1"/>
    <col min="15394" max="15394" width="16.5703125" style="81" hidden="1"/>
    <col min="15395" max="15616" width="4.42578125" style="81" hidden="1"/>
    <col min="15617" max="15617" width="2" style="81" hidden="1"/>
    <col min="15618" max="15627" width="4.42578125" style="81" hidden="1"/>
    <col min="15628" max="15628" width="5.85546875" style="81" hidden="1"/>
    <col min="15629" max="15630" width="4.42578125" style="81" hidden="1"/>
    <col min="15631" max="15631" width="1.140625" style="81" hidden="1"/>
    <col min="15632" max="15635" width="4.42578125" style="81" hidden="1"/>
    <col min="15636" max="15636" width="1.42578125" style="81" hidden="1"/>
    <col min="15637" max="15640" width="4.42578125" style="81" hidden="1"/>
    <col min="15641" max="15641" width="1.140625" style="81" hidden="1"/>
    <col min="15642" max="15643" width="4.42578125" style="81" hidden="1"/>
    <col min="15644" max="15644" width="5.28515625" style="81" hidden="1"/>
    <col min="15645" max="15647" width="4.42578125" style="81" hidden="1"/>
    <col min="15648" max="15648" width="18.5703125" style="81" hidden="1"/>
    <col min="15649" max="15649" width="4.42578125" style="81" hidden="1"/>
    <col min="15650" max="15650" width="16.5703125" style="81" hidden="1"/>
    <col min="15651" max="15872" width="4.42578125" style="81" hidden="1"/>
    <col min="15873" max="15873" width="2" style="81" hidden="1"/>
    <col min="15874" max="15883" width="4.42578125" style="81" hidden="1"/>
    <col min="15884" max="15884" width="5.85546875" style="81" hidden="1"/>
    <col min="15885" max="15886" width="4.42578125" style="81" hidden="1"/>
    <col min="15887" max="15887" width="1.140625" style="81" hidden="1"/>
    <col min="15888" max="15891" width="4.42578125" style="81" hidden="1"/>
    <col min="15892" max="15892" width="1.42578125" style="81" hidden="1"/>
    <col min="15893" max="15896" width="4.42578125" style="81" hidden="1"/>
    <col min="15897" max="15897" width="1.140625" style="81" hidden="1"/>
    <col min="15898" max="15899" width="4.42578125" style="81" hidden="1"/>
    <col min="15900" max="15900" width="5.28515625" style="81" hidden="1"/>
    <col min="15901" max="15903" width="4.42578125" style="81" hidden="1"/>
    <col min="15904" max="15904" width="18.5703125" style="81" hidden="1"/>
    <col min="15905" max="15905" width="4.42578125" style="81" hidden="1"/>
    <col min="15906" max="15906" width="16.5703125" style="81" hidden="1"/>
    <col min="15907" max="16128" width="4.42578125" style="81" hidden="1"/>
    <col min="16129" max="16129" width="2" style="81" hidden="1"/>
    <col min="16130" max="16139" width="4.42578125" style="81" hidden="1"/>
    <col min="16140" max="16140" width="5.85546875" style="81" hidden="1"/>
    <col min="16141" max="16142" width="4.42578125" style="81" hidden="1"/>
    <col min="16143" max="16143" width="1.140625" style="81" hidden="1"/>
    <col min="16144" max="16147" width="4.42578125" style="81" hidden="1"/>
    <col min="16148" max="16148" width="1.42578125" style="81" hidden="1"/>
    <col min="16149" max="16152" width="4.42578125" style="81" hidden="1"/>
    <col min="16153" max="16153" width="1.140625" style="81" hidden="1"/>
    <col min="16154" max="16155" width="4.42578125" style="81" hidden="1"/>
    <col min="16156" max="16156" width="5.28515625" style="81" hidden="1"/>
    <col min="16157" max="16159" width="4.42578125" style="81" hidden="1"/>
    <col min="16160" max="16160" width="18.5703125" style="81" hidden="1"/>
    <col min="16161" max="16161" width="4.42578125" style="81" hidden="1"/>
    <col min="16162" max="16163" width="16.5703125" style="81" hidden="1"/>
    <col min="16164" max="16384" width="4.42578125" style="81" hidden="1"/>
  </cols>
  <sheetData>
    <row r="1" spans="3:37" s="121" customFormat="1" x14ac:dyDescent="0.25"/>
    <row r="2" spans="3:37" s="121" customFormat="1" x14ac:dyDescent="0.25"/>
    <row r="3" spans="3:37" s="121" customFormat="1" x14ac:dyDescent="0.25"/>
    <row r="4" spans="3:37" s="121" customFormat="1" x14ac:dyDescent="0.25"/>
    <row r="5" spans="3:37" s="127" customFormat="1" ht="15.75" x14ac:dyDescent="0.25">
      <c r="C5" s="203" t="s">
        <v>0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3:37" s="121" customFormat="1" x14ac:dyDescent="0.25">
      <c r="C6" s="190" t="s">
        <v>64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</row>
    <row r="7" spans="3:37" s="121" customFormat="1" x14ac:dyDescent="0.25">
      <c r="C7" s="190" t="s">
        <v>88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</row>
    <row r="8" spans="3:37" s="121" customFormat="1" x14ac:dyDescent="0.25">
      <c r="C8" s="190" t="s">
        <v>1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</row>
    <row r="9" spans="3:37" ht="15.75" x14ac:dyDescent="0.25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9"/>
      <c r="V9" s="129"/>
      <c r="W9" s="129"/>
      <c r="X9" s="129"/>
      <c r="Y9" s="128"/>
      <c r="Z9" s="194"/>
      <c r="AA9" s="194"/>
      <c r="AB9" s="194"/>
      <c r="AC9" s="194"/>
      <c r="AD9" s="128"/>
      <c r="AE9" s="128"/>
      <c r="AF9" s="128"/>
      <c r="AG9" s="128"/>
      <c r="AH9" s="128"/>
      <c r="AI9" s="128"/>
      <c r="AJ9" s="128"/>
      <c r="AK9" s="128"/>
    </row>
    <row r="10" spans="3:37" ht="15.75" x14ac:dyDescent="0.25">
      <c r="C10" s="204"/>
      <c r="D10" s="204"/>
      <c r="E10" s="204"/>
      <c r="F10" s="204"/>
      <c r="G10" s="204"/>
      <c r="H10" s="204"/>
      <c r="I10" s="204"/>
      <c r="J10" s="204"/>
      <c r="K10" s="204"/>
      <c r="L10" s="194" t="s">
        <v>65</v>
      </c>
      <c r="M10" s="194"/>
      <c r="N10" s="194"/>
      <c r="O10" s="194"/>
      <c r="P10" s="129"/>
      <c r="Q10" s="194" t="s">
        <v>66</v>
      </c>
      <c r="R10" s="194"/>
      <c r="S10" s="194"/>
      <c r="T10" s="128"/>
      <c r="U10" s="194" t="s">
        <v>75</v>
      </c>
      <c r="V10" s="194"/>
      <c r="W10" s="194"/>
      <c r="X10" s="194"/>
      <c r="Y10" s="128"/>
      <c r="Z10" s="194" t="s">
        <v>67</v>
      </c>
      <c r="AA10" s="194"/>
      <c r="AB10" s="194"/>
      <c r="AC10" s="194"/>
      <c r="AD10" s="128"/>
      <c r="AE10" s="195"/>
      <c r="AF10" s="195"/>
      <c r="AG10" s="195"/>
      <c r="AH10" s="128"/>
      <c r="AI10" s="194"/>
      <c r="AJ10" s="194"/>
      <c r="AK10" s="194"/>
    </row>
    <row r="11" spans="3:37" ht="15.75" x14ac:dyDescent="0.25">
      <c r="C11" s="172"/>
      <c r="D11" s="172"/>
      <c r="E11" s="172"/>
      <c r="F11" s="172"/>
      <c r="G11" s="172"/>
      <c r="H11" s="172"/>
      <c r="I11" s="172"/>
      <c r="J11" s="172"/>
      <c r="K11" s="172"/>
      <c r="L11" s="196" t="s">
        <v>68</v>
      </c>
      <c r="M11" s="196"/>
      <c r="N11" s="196"/>
      <c r="O11" s="196"/>
      <c r="P11" s="130"/>
      <c r="Q11" s="196" t="s">
        <v>69</v>
      </c>
      <c r="R11" s="196"/>
      <c r="S11" s="196"/>
      <c r="T11" s="128"/>
      <c r="U11" s="196" t="s">
        <v>70</v>
      </c>
      <c r="V11" s="196"/>
      <c r="W11" s="196"/>
      <c r="X11" s="196"/>
      <c r="Y11" s="128"/>
      <c r="Z11" s="196" t="s">
        <v>12</v>
      </c>
      <c r="AA11" s="196"/>
      <c r="AB11" s="196"/>
      <c r="AC11" s="196"/>
      <c r="AD11" s="128"/>
      <c r="AE11" s="195"/>
      <c r="AF11" s="195"/>
      <c r="AG11" s="195"/>
      <c r="AH11" s="128"/>
      <c r="AI11" s="196"/>
      <c r="AJ11" s="196"/>
      <c r="AK11" s="196"/>
    </row>
    <row r="12" spans="3:37" ht="15.75" x14ac:dyDescent="0.25">
      <c r="C12" s="172"/>
      <c r="D12" s="172"/>
      <c r="E12" s="172"/>
      <c r="F12" s="172"/>
      <c r="G12" s="172"/>
      <c r="H12" s="172"/>
      <c r="I12" s="172"/>
      <c r="J12" s="172"/>
      <c r="K12" s="172"/>
      <c r="L12" s="171"/>
      <c r="M12" s="171"/>
      <c r="N12" s="171"/>
      <c r="O12" s="171"/>
      <c r="P12" s="171"/>
      <c r="Q12" s="171"/>
      <c r="R12" s="171"/>
      <c r="S12" s="171"/>
      <c r="T12" s="128"/>
      <c r="U12" s="171"/>
      <c r="V12" s="171"/>
      <c r="W12" s="171"/>
      <c r="X12" s="171"/>
      <c r="Y12" s="128"/>
      <c r="Z12" s="171"/>
      <c r="AA12" s="171"/>
      <c r="AB12" s="171"/>
      <c r="AC12" s="171"/>
      <c r="AD12" s="128"/>
      <c r="AE12" s="170"/>
      <c r="AF12" s="170"/>
      <c r="AG12" s="170"/>
      <c r="AH12" s="128"/>
      <c r="AI12" s="171"/>
      <c r="AJ12" s="171"/>
      <c r="AK12" s="171"/>
    </row>
    <row r="13" spans="3:37" ht="15.75" x14ac:dyDescent="0.25">
      <c r="C13" s="172" t="s">
        <v>79</v>
      </c>
      <c r="D13" s="172"/>
      <c r="E13" s="172"/>
      <c r="F13" s="172"/>
      <c r="G13" s="172"/>
      <c r="H13" s="172"/>
      <c r="I13" s="172"/>
      <c r="J13" s="172"/>
      <c r="K13" s="132" t="s">
        <v>76</v>
      </c>
      <c r="L13" s="205">
        <v>33201196.399999999</v>
      </c>
      <c r="M13" s="205"/>
      <c r="N13" s="205"/>
      <c r="O13" s="205"/>
      <c r="P13" s="147"/>
      <c r="Q13" s="207">
        <v>0</v>
      </c>
      <c r="R13" s="207"/>
      <c r="S13" s="207"/>
      <c r="T13" s="153"/>
      <c r="U13" s="205">
        <v>976105.23</v>
      </c>
      <c r="V13" s="205"/>
      <c r="W13" s="205"/>
      <c r="X13" s="205"/>
      <c r="Y13" s="153"/>
      <c r="Z13" s="205">
        <v>34177300.630000003</v>
      </c>
      <c r="AA13" s="205"/>
      <c r="AB13" s="205"/>
      <c r="AC13" s="205"/>
      <c r="AD13" s="128"/>
      <c r="AE13" s="170"/>
      <c r="AF13" s="170"/>
      <c r="AG13" s="170"/>
      <c r="AH13" s="128"/>
      <c r="AI13" s="171"/>
      <c r="AJ13" s="171"/>
      <c r="AK13" s="171"/>
    </row>
    <row r="14" spans="3:37" ht="15.75" x14ac:dyDescent="0.25"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31"/>
      <c r="AF14" s="131"/>
      <c r="AG14" s="131"/>
      <c r="AH14" s="128"/>
      <c r="AI14" s="128"/>
      <c r="AJ14" s="128"/>
      <c r="AK14" s="128"/>
    </row>
    <row r="15" spans="3:37" ht="15.75" x14ac:dyDescent="0.25">
      <c r="C15" s="128" t="s">
        <v>62</v>
      </c>
      <c r="D15" s="128"/>
      <c r="E15" s="128"/>
      <c r="F15" s="128"/>
      <c r="G15" s="128"/>
      <c r="H15" s="128"/>
      <c r="I15" s="128"/>
      <c r="J15" s="128"/>
      <c r="K15" s="128"/>
      <c r="L15" s="137"/>
      <c r="M15" s="192">
        <v>0</v>
      </c>
      <c r="N15" s="192"/>
      <c r="O15" s="192"/>
      <c r="P15" s="137"/>
      <c r="Q15" s="192">
        <v>0</v>
      </c>
      <c r="R15" s="192"/>
      <c r="S15" s="192"/>
      <c r="T15" s="137"/>
      <c r="U15" s="198">
        <v>-1139474.1000000001</v>
      </c>
      <c r="V15" s="198"/>
      <c r="W15" s="198"/>
      <c r="X15" s="198"/>
      <c r="Y15" s="137"/>
      <c r="Z15" s="137"/>
      <c r="AA15" s="198">
        <v>-1139474.1000000001</v>
      </c>
      <c r="AB15" s="198"/>
      <c r="AC15" s="198"/>
      <c r="AD15" s="128"/>
      <c r="AE15" s="131"/>
      <c r="AF15" s="131"/>
      <c r="AG15" s="131"/>
      <c r="AH15" s="128"/>
      <c r="AI15" s="128"/>
      <c r="AJ15" s="128"/>
      <c r="AK15" s="128"/>
    </row>
    <row r="16" spans="3:37" ht="15.75" x14ac:dyDescent="0.25">
      <c r="C16" s="128"/>
      <c r="D16" s="128"/>
      <c r="E16" s="128"/>
      <c r="F16" s="128"/>
      <c r="G16" s="128"/>
      <c r="H16" s="128"/>
      <c r="I16" s="128"/>
      <c r="J16" s="128"/>
      <c r="K16" s="128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28"/>
      <c r="AE16" s="131"/>
      <c r="AF16" s="131"/>
      <c r="AG16" s="131"/>
      <c r="AH16" s="128"/>
      <c r="AI16" s="128"/>
      <c r="AJ16" s="128"/>
      <c r="AK16" s="128"/>
    </row>
    <row r="17" spans="3:37" ht="15.75" x14ac:dyDescent="0.25">
      <c r="C17" s="128" t="s">
        <v>71</v>
      </c>
      <c r="D17" s="128"/>
      <c r="E17" s="128"/>
      <c r="F17" s="128"/>
      <c r="G17" s="128"/>
      <c r="H17" s="128"/>
      <c r="I17" s="128"/>
      <c r="J17" s="128"/>
      <c r="K17" s="128"/>
      <c r="L17" s="207">
        <v>0</v>
      </c>
      <c r="M17" s="207"/>
      <c r="N17" s="207"/>
      <c r="O17" s="207"/>
      <c r="P17" s="154"/>
      <c r="Q17" s="207">
        <v>0</v>
      </c>
      <c r="R17" s="207"/>
      <c r="S17" s="207"/>
      <c r="T17" s="154"/>
      <c r="U17" s="198">
        <f>+'Estado de Resultados '!P23</f>
        <v>1627743.6699999992</v>
      </c>
      <c r="V17" s="198"/>
      <c r="W17" s="198"/>
      <c r="X17" s="198"/>
      <c r="Y17" s="198"/>
      <c r="Z17" s="198">
        <f>+SUM(L17:Y17)</f>
        <v>1627743.6699999992</v>
      </c>
      <c r="AA17" s="198"/>
      <c r="AB17" s="198"/>
      <c r="AC17" s="198"/>
      <c r="AD17" s="128"/>
      <c r="AE17" s="131"/>
      <c r="AF17" s="131"/>
      <c r="AG17" s="131"/>
      <c r="AH17" s="128"/>
      <c r="AI17" s="128"/>
      <c r="AJ17" s="128"/>
      <c r="AK17" s="128"/>
    </row>
    <row r="18" spans="3:37" ht="18" x14ac:dyDescent="0.4">
      <c r="C18" s="135"/>
      <c r="D18" s="128"/>
      <c r="E18" s="135"/>
      <c r="F18" s="128"/>
      <c r="G18" s="135"/>
      <c r="H18" s="135"/>
      <c r="I18" s="135"/>
      <c r="J18" s="135"/>
      <c r="K18" s="128"/>
      <c r="L18" s="201"/>
      <c r="M18" s="201"/>
      <c r="N18" s="201"/>
      <c r="O18" s="201"/>
      <c r="P18" s="141"/>
      <c r="Q18" s="141"/>
      <c r="R18" s="141"/>
      <c r="S18" s="141"/>
      <c r="T18" s="142"/>
      <c r="U18" s="201"/>
      <c r="V18" s="201"/>
      <c r="W18" s="201"/>
      <c r="X18" s="201"/>
      <c r="Y18" s="142"/>
      <c r="Z18" s="206"/>
      <c r="AA18" s="206"/>
      <c r="AB18" s="206"/>
      <c r="AC18" s="206"/>
      <c r="AD18" s="133"/>
      <c r="AE18" s="138"/>
      <c r="AF18" s="138"/>
      <c r="AG18" s="138"/>
      <c r="AH18" s="128"/>
      <c r="AI18" s="140"/>
      <c r="AJ18" s="140"/>
      <c r="AK18" s="140"/>
    </row>
    <row r="19" spans="3:37" s="134" customFormat="1" ht="18.75" thickBot="1" x14ac:dyDescent="0.45">
      <c r="C19" s="204" t="s">
        <v>80</v>
      </c>
      <c r="D19" s="204"/>
      <c r="E19" s="204"/>
      <c r="F19" s="204"/>
      <c r="G19" s="204"/>
      <c r="H19" s="204"/>
      <c r="I19" s="204"/>
      <c r="J19" s="204"/>
      <c r="K19" s="132" t="s">
        <v>76</v>
      </c>
      <c r="L19" s="197">
        <f>+L13</f>
        <v>33201196.399999999</v>
      </c>
      <c r="M19" s="197"/>
      <c r="N19" s="197"/>
      <c r="O19" s="197"/>
      <c r="P19" s="143"/>
      <c r="Q19" s="202">
        <v>0</v>
      </c>
      <c r="R19" s="202"/>
      <c r="S19" s="202"/>
      <c r="T19" s="144"/>
      <c r="U19" s="197">
        <f>+U13+U15+U17</f>
        <v>1464374.7999999991</v>
      </c>
      <c r="V19" s="197"/>
      <c r="W19" s="197"/>
      <c r="X19" s="197"/>
      <c r="Y19" s="144"/>
      <c r="Z19" s="197">
        <f>SUM(Z13:AC17)</f>
        <v>34665570.200000003</v>
      </c>
      <c r="AA19" s="197"/>
      <c r="AB19" s="197"/>
      <c r="AC19" s="197"/>
      <c r="AD19" s="133"/>
      <c r="AE19" s="138"/>
      <c r="AF19" s="138"/>
      <c r="AG19" s="138"/>
      <c r="AH19" s="133"/>
      <c r="AI19" s="145"/>
      <c r="AJ19" s="145"/>
      <c r="AK19" s="145"/>
    </row>
    <row r="20" spans="3:37" ht="16.5" thickTop="1" x14ac:dyDescent="0.25">
      <c r="C20" s="135"/>
      <c r="D20" s="135"/>
      <c r="E20" s="135"/>
      <c r="F20" s="135"/>
      <c r="G20" s="135"/>
      <c r="H20" s="135"/>
      <c r="I20" s="135"/>
      <c r="J20" s="135"/>
      <c r="K20" s="128"/>
      <c r="L20" s="136"/>
      <c r="M20" s="136"/>
      <c r="N20" s="136"/>
      <c r="O20" s="136"/>
      <c r="P20" s="136"/>
      <c r="Q20" s="136"/>
      <c r="R20" s="136"/>
      <c r="S20" s="136"/>
      <c r="T20" s="137"/>
      <c r="U20" s="136"/>
      <c r="V20" s="136"/>
      <c r="W20" s="136"/>
      <c r="X20" s="136"/>
      <c r="Y20" s="137"/>
      <c r="Z20" s="136"/>
      <c r="AA20" s="136"/>
      <c r="AC20" s="136"/>
      <c r="AD20" s="133"/>
      <c r="AE20" s="138"/>
      <c r="AF20" s="139"/>
      <c r="AG20" s="138"/>
      <c r="AH20" s="128"/>
      <c r="AI20" s="140"/>
      <c r="AJ20" s="140"/>
      <c r="AK20" s="140"/>
    </row>
    <row r="21" spans="3:37" ht="22.5" customHeight="1" x14ac:dyDescent="0.25">
      <c r="D21" s="192"/>
      <c r="E21" s="192"/>
      <c r="F21" s="192"/>
      <c r="G21" s="192"/>
      <c r="H21" s="192"/>
      <c r="V21" s="199"/>
      <c r="W21" s="199"/>
    </row>
    <row r="22" spans="3:37" ht="31.5" customHeight="1" x14ac:dyDescent="0.4">
      <c r="C22" s="146"/>
      <c r="D22" s="146"/>
      <c r="E22" s="146"/>
      <c r="F22" s="146"/>
      <c r="G22" s="146"/>
      <c r="H22" s="146"/>
      <c r="I22" s="146"/>
      <c r="J22" s="146"/>
      <c r="K22" s="132"/>
      <c r="L22" s="147"/>
      <c r="M22" s="147"/>
      <c r="N22" s="147"/>
      <c r="O22" s="147"/>
      <c r="P22" s="143"/>
      <c r="Q22" s="148"/>
      <c r="R22" s="148"/>
      <c r="S22" s="148"/>
      <c r="T22" s="144"/>
      <c r="U22" s="147"/>
      <c r="V22" s="200"/>
      <c r="W22" s="200"/>
      <c r="X22" s="200"/>
      <c r="Y22" s="144"/>
      <c r="Z22" s="147"/>
      <c r="AA22" s="147"/>
      <c r="AB22" s="147"/>
      <c r="AC22" s="147"/>
    </row>
    <row r="23" spans="3:37" x14ac:dyDescent="0.25">
      <c r="C23" s="149" t="str">
        <f>+'Balance General  '!B40</f>
        <v xml:space="preserve">BANAHÍ TAVÁREZ </v>
      </c>
      <c r="M23" s="150" t="s">
        <v>72</v>
      </c>
      <c r="N23" s="150"/>
      <c r="O23" s="150"/>
    </row>
    <row r="24" spans="3:37" ht="15" customHeight="1" x14ac:dyDescent="0.2">
      <c r="C24" s="151" t="str">
        <f>+'Balance General  '!B41</f>
        <v>VICEPRESIDENTE - TESORERA</v>
      </c>
      <c r="M24" s="193" t="s">
        <v>40</v>
      </c>
      <c r="N24" s="193"/>
      <c r="O24" s="193"/>
      <c r="P24" s="193"/>
      <c r="Q24" s="193"/>
      <c r="R24" s="193"/>
      <c r="S24" s="193"/>
    </row>
    <row r="25" spans="3:37" ht="12.75" x14ac:dyDescent="0.2">
      <c r="M25" s="193"/>
      <c r="N25" s="193"/>
      <c r="O25" s="193"/>
      <c r="P25" s="193"/>
      <c r="Q25" s="193"/>
      <c r="R25" s="193"/>
      <c r="S25" s="193"/>
      <c r="T25" s="152"/>
    </row>
    <row r="27" spans="3:37" ht="12.75" x14ac:dyDescent="0.2"/>
  </sheetData>
  <mergeCells count="42">
    <mergeCell ref="D21:H21"/>
    <mergeCell ref="Z10:AC10"/>
    <mergeCell ref="U18:X18"/>
    <mergeCell ref="Z18:AC18"/>
    <mergeCell ref="L11:O11"/>
    <mergeCell ref="Q11:S11"/>
    <mergeCell ref="L13:O13"/>
    <mergeCell ref="Q13:S13"/>
    <mergeCell ref="C19:J19"/>
    <mergeCell ref="U15:X15"/>
    <mergeCell ref="L17:O17"/>
    <mergeCell ref="Q17:S17"/>
    <mergeCell ref="U17:Y17"/>
    <mergeCell ref="Q15:S15"/>
    <mergeCell ref="U19:X19"/>
    <mergeCell ref="AE10:AG10"/>
    <mergeCell ref="C5:AD5"/>
    <mergeCell ref="C6:AC6"/>
    <mergeCell ref="C7:AC7"/>
    <mergeCell ref="Z9:AC9"/>
    <mergeCell ref="C8:AC8"/>
    <mergeCell ref="C10:K10"/>
    <mergeCell ref="L10:O10"/>
    <mergeCell ref="Q10:S10"/>
    <mergeCell ref="U13:X13"/>
    <mergeCell ref="Z13:AC13"/>
    <mergeCell ref="M15:O15"/>
    <mergeCell ref="M24:S25"/>
    <mergeCell ref="AI10:AK10"/>
    <mergeCell ref="AE11:AG11"/>
    <mergeCell ref="AI11:AK11"/>
    <mergeCell ref="Z19:AC19"/>
    <mergeCell ref="U11:X11"/>
    <mergeCell ref="Z11:AC11"/>
    <mergeCell ref="AA15:AC15"/>
    <mergeCell ref="Z17:AC17"/>
    <mergeCell ref="U10:X10"/>
    <mergeCell ref="V21:W21"/>
    <mergeCell ref="V22:X22"/>
    <mergeCell ref="L18:O18"/>
    <mergeCell ref="L19:O19"/>
    <mergeCell ref="Q19:S19"/>
  </mergeCells>
  <pageMargins left="0.7" right="0.7" top="0.75" bottom="0.75" header="0.3" footer="0.3"/>
  <pageSetup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Balance General  </vt:lpstr>
      <vt:lpstr>Estado de Resultados </vt:lpstr>
      <vt:lpstr>Flujo de Efectivo</vt:lpstr>
      <vt:lpstr>Estado de Patrimonio</vt:lpstr>
      <vt:lpstr>'Balance General  '!Área_de_impresión</vt:lpstr>
      <vt:lpstr>'Estado de Patrimonio'!Área_de_impresión</vt:lpstr>
      <vt:lpstr>'Estado de Resultados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Perez Disla</dc:creator>
  <cp:lastModifiedBy>Noelia Perez Disla</cp:lastModifiedBy>
  <cp:lastPrinted>2017-10-26T17:28:44Z</cp:lastPrinted>
  <dcterms:created xsi:type="dcterms:W3CDTF">2016-10-12T14:50:17Z</dcterms:created>
  <dcterms:modified xsi:type="dcterms:W3CDTF">2017-10-26T17:33:02Z</dcterms:modified>
</cp:coreProperties>
</file>